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345" windowWidth="19440" windowHeight="11040" tabRatio="929"/>
  </bookViews>
  <sheets>
    <sheet name="Innhold" sheetId="126" r:id="rId1"/>
    <sheet name="Figur 3.1" sheetId="2" r:id="rId2"/>
    <sheet name="Figur 3.2" sheetId="64" r:id="rId3"/>
    <sheet name="Tab 3.1" sheetId="62" r:id="rId4"/>
    <sheet name="Figur 3.3" sheetId="10" r:id="rId5"/>
    <sheet name="Figur 3.4" sheetId="6" r:id="rId6"/>
    <sheet name="Figur 3.5" sheetId="8" r:id="rId7"/>
    <sheet name="Figur 3.6" sheetId="61" r:id="rId8"/>
    <sheet name="Figur 3.7" sheetId="11" r:id="rId9"/>
    <sheet name="Figur 3.8" sheetId="13" r:id="rId10"/>
    <sheet name="Figur 3.9" sheetId="65" r:id="rId11"/>
    <sheet name="Figur 4.1" sheetId="123" r:id="rId12"/>
    <sheet name="Figur 4.2" sheetId="124" r:id="rId13"/>
    <sheet name="Figur 4.3" sheetId="104" r:id="rId14"/>
    <sheet name="Figur 4.4" sheetId="105" r:id="rId15"/>
    <sheet name="Figur 4.5" sheetId="106" r:id="rId16"/>
    <sheet name="Figur 4.6" sheetId="107" r:id="rId17"/>
    <sheet name="Figur 4.7" sheetId="108" r:id="rId18"/>
    <sheet name="Tabell 5.1" sheetId="86" r:id="rId19"/>
    <sheet name="Figur 5.1" sheetId="115" r:id="rId20"/>
    <sheet name="Figur 5.2" sheetId="88" r:id="rId21"/>
    <sheet name="Figur 5.3" sheetId="87" r:id="rId22"/>
    <sheet name="Tabell 5.2" sheetId="93" r:id="rId23"/>
    <sheet name="Figur 5.4" sheetId="90" r:id="rId24"/>
    <sheet name="Tabell 5.3" sheetId="111" r:id="rId25"/>
    <sheet name="Figur 5.5" sheetId="91" r:id="rId26"/>
    <sheet name="Figur 5.6" sheetId="94" r:id="rId27"/>
    <sheet name="Figur 5.7" sheetId="95" r:id="rId28"/>
    <sheet name="Tab 5.4" sheetId="125" r:id="rId29"/>
    <sheet name="Fig 5.8" sheetId="122" r:id="rId30"/>
    <sheet name="Fig 5.9" sheetId="119" r:id="rId31"/>
    <sheet name="Fig 5.10" sheetId="121" r:id="rId32"/>
    <sheet name="Tabell 5.5" sheetId="117" r:id="rId33"/>
    <sheet name="Figur 5.11" sheetId="116" r:id="rId34"/>
    <sheet name="Fig 5.12" sheetId="120" r:id="rId35"/>
    <sheet name="Tabell 6.1" sheetId="43" r:id="rId36"/>
    <sheet name="Tabell 6.2" sheetId="44" r:id="rId37"/>
    <sheet name="Tabell 6.3" sheetId="45" r:id="rId38"/>
    <sheet name="Tabell 6.4" sheetId="46" r:id="rId39"/>
    <sheet name="Tabell 6.5" sheetId="96" r:id="rId40"/>
    <sheet name="Tabell 6.6" sheetId="97" r:id="rId41"/>
    <sheet name="Figur 6.1" sheetId="99" r:id="rId42"/>
    <sheet name="Figur 6.2" sheetId="100" r:id="rId43"/>
    <sheet name="Tabell 6.7" sheetId="101" r:id="rId44"/>
    <sheet name="Tabell 9.1" sheetId="112" r:id="rId45"/>
    <sheet name="Tabell 9.2" sheetId="113" r:id="rId46"/>
  </sheets>
  <externalReferences>
    <externalReference r:id="rId47"/>
  </externalReferences>
  <definedNames>
    <definedName name="_Ref351362081" localSheetId="4">'Figur 3.3'!$A$13</definedName>
    <definedName name="overtid_jur" localSheetId="11">[1]lønnsutbetalinger!$J$2:$J$39</definedName>
    <definedName name="overtid_jur" localSheetId="12">[1]lønnsutbetalinger!$J$2:$J$39</definedName>
    <definedName name="overtid_jur">[1]lønnsutbetalinger!$J$2:$J$39</definedName>
    <definedName name="overtid_pol" localSheetId="11">[1]lønnsutbetalinger!$I$2:$I$39</definedName>
    <definedName name="overtid_pol" localSheetId="12">[1]lønnsutbetalinger!$I$2:$I$39</definedName>
    <definedName name="overtid_pol">[1]lønnsutbetalinger!$I$2:$I$39</definedName>
    <definedName name="overtid_siv" localSheetId="11">[1]lønnsutbetalinger!$K$2:$K$39</definedName>
    <definedName name="overtid_siv" localSheetId="12">[1]lønnsutbetalinger!$K$2:$K$39</definedName>
    <definedName name="overtid_siv">[1]lønnsutbetalinger!$K$2:$K$39</definedName>
    <definedName name="utbet_jur" localSheetId="11">[1]lønnsutbetalinger!$F$2:$F$39</definedName>
    <definedName name="utbet_jur" localSheetId="12">[1]lønnsutbetalinger!$F$2:$F$39</definedName>
    <definedName name="utbet_jur">[1]lønnsutbetalinger!$F$2:$F$39</definedName>
    <definedName name="utbet_pol" localSheetId="11">[1]lønnsutbetalinger!$E$2:$E$39</definedName>
    <definedName name="utbet_pol" localSheetId="12">[1]lønnsutbetalinger!$E$2:$E$39</definedName>
    <definedName name="utbet_pol">[1]lønnsutbetalinger!$E$2:$E$39</definedName>
    <definedName name="utbet_siv" localSheetId="11">[1]lønnsutbetalinger!$G$2:$G$39</definedName>
    <definedName name="utbet_siv" localSheetId="12">[1]lønnsutbetalinger!$G$2:$G$39</definedName>
    <definedName name="utbet_siv">[1]lønnsutbetalinger!$G$2:$G$39</definedName>
  </definedNames>
  <calcPr calcId="145621"/>
</workbook>
</file>

<file path=xl/calcChain.xml><?xml version="1.0" encoding="utf-8"?>
<calcChain xmlns="http://schemas.openxmlformats.org/spreadsheetml/2006/main">
  <c r="G22" i="113" l="1"/>
  <c r="G31" i="113"/>
  <c r="G17" i="113"/>
  <c r="G22" i="112"/>
  <c r="G31" i="112"/>
  <c r="G17" i="112"/>
  <c r="G32" i="113" l="1"/>
  <c r="G32" i="112"/>
  <c r="G28" i="104" l="1"/>
  <c r="E22" i="101" l="1"/>
  <c r="C22" i="101"/>
  <c r="F19" i="101"/>
  <c r="F22" i="101" s="1"/>
  <c r="E19" i="101"/>
  <c r="D19" i="101"/>
  <c r="D22" i="101" s="1"/>
  <c r="B19" i="101"/>
  <c r="B22" i="101" s="1"/>
  <c r="I31" i="45" l="1"/>
  <c r="H31" i="45"/>
  <c r="G31" i="45"/>
  <c r="I30" i="45"/>
  <c r="H30" i="45"/>
  <c r="I29" i="45"/>
  <c r="I28" i="45"/>
  <c r="I27" i="45"/>
  <c r="G22" i="45"/>
  <c r="I22" i="45" s="1"/>
  <c r="I21" i="45"/>
  <c r="H21" i="45"/>
  <c r="I20" i="45"/>
  <c r="H20" i="45"/>
  <c r="I19" i="45"/>
  <c r="H19" i="45"/>
  <c r="I18" i="45"/>
  <c r="H18" i="45"/>
  <c r="I17" i="45"/>
  <c r="G17" i="45"/>
  <c r="H17" i="45" s="1"/>
  <c r="I16" i="45"/>
  <c r="H16" i="45"/>
  <c r="I15" i="45"/>
  <c r="H15" i="45"/>
  <c r="I14" i="45"/>
  <c r="H14" i="45"/>
  <c r="I13" i="45"/>
  <c r="H13" i="45"/>
  <c r="I12" i="45"/>
  <c r="H12" i="45"/>
  <c r="I11" i="45"/>
  <c r="H11" i="45"/>
  <c r="I10" i="45"/>
  <c r="H10" i="45"/>
  <c r="I9" i="45"/>
  <c r="H9" i="45"/>
  <c r="I8" i="45"/>
  <c r="H8" i="45"/>
  <c r="I7" i="45"/>
  <c r="H7" i="45"/>
  <c r="I6" i="45"/>
  <c r="H6" i="45"/>
  <c r="I5" i="45"/>
  <c r="H5" i="45"/>
  <c r="G31" i="44"/>
  <c r="I31" i="44" s="1"/>
  <c r="F31" i="44"/>
  <c r="E31" i="44"/>
  <c r="D31" i="44"/>
  <c r="C31" i="44"/>
  <c r="B31" i="44"/>
  <c r="I30" i="44"/>
  <c r="H30" i="44"/>
  <c r="I29" i="44"/>
  <c r="H29" i="44"/>
  <c r="I28" i="44"/>
  <c r="I27" i="44"/>
  <c r="I25" i="44"/>
  <c r="H25" i="44"/>
  <c r="I24" i="44"/>
  <c r="I23" i="44"/>
  <c r="H23" i="44"/>
  <c r="G22" i="44"/>
  <c r="I22" i="44" s="1"/>
  <c r="F22" i="44"/>
  <c r="E22" i="44"/>
  <c r="D22" i="44"/>
  <c r="C22" i="44"/>
  <c r="B22" i="44"/>
  <c r="I21" i="44"/>
  <c r="H21" i="44"/>
  <c r="I20" i="44"/>
  <c r="H20" i="44"/>
  <c r="I19" i="44"/>
  <c r="H19" i="44"/>
  <c r="I18" i="44"/>
  <c r="H18" i="44"/>
  <c r="G17" i="44"/>
  <c r="F17" i="44"/>
  <c r="E17" i="44"/>
  <c r="D17" i="44"/>
  <c r="C17" i="44"/>
  <c r="B17" i="44"/>
  <c r="I16" i="44"/>
  <c r="H16" i="44"/>
  <c r="I15" i="44"/>
  <c r="H15" i="44"/>
  <c r="I14" i="44"/>
  <c r="H14" i="44"/>
  <c r="I13" i="44"/>
  <c r="H13" i="44"/>
  <c r="I12" i="44"/>
  <c r="H12" i="44"/>
  <c r="I11" i="44"/>
  <c r="H11" i="44"/>
  <c r="I10" i="44"/>
  <c r="H10" i="44"/>
  <c r="I9" i="44"/>
  <c r="H9" i="44"/>
  <c r="I8" i="44"/>
  <c r="H8" i="44"/>
  <c r="I7" i="44"/>
  <c r="H7" i="44"/>
  <c r="I6" i="44"/>
  <c r="H6" i="44"/>
  <c r="I5" i="44"/>
  <c r="H5" i="44"/>
  <c r="J20" i="43"/>
  <c r="I20" i="43"/>
  <c r="J19" i="43"/>
  <c r="I19" i="43"/>
  <c r="J18" i="43"/>
  <c r="I18" i="43"/>
  <c r="J17" i="43"/>
  <c r="I17" i="43"/>
  <c r="H16" i="43"/>
  <c r="J16" i="43" s="1"/>
  <c r="J15" i="43"/>
  <c r="I15" i="43"/>
  <c r="J14" i="43"/>
  <c r="I14" i="43"/>
  <c r="J13" i="43"/>
  <c r="I13" i="43"/>
  <c r="H12" i="43"/>
  <c r="I12" i="43" s="1"/>
  <c r="J11" i="43"/>
  <c r="I11" i="43"/>
  <c r="J10" i="43"/>
  <c r="I10" i="43"/>
  <c r="J9" i="43"/>
  <c r="I9" i="43"/>
  <c r="H8" i="43"/>
  <c r="J8" i="43" s="1"/>
  <c r="G8" i="43"/>
  <c r="F8" i="43"/>
  <c r="E8" i="43"/>
  <c r="D8" i="43"/>
  <c r="C8" i="43"/>
  <c r="J7" i="43"/>
  <c r="I7" i="43"/>
  <c r="J6" i="43"/>
  <c r="I6" i="43"/>
  <c r="J5" i="43"/>
  <c r="I5" i="43"/>
  <c r="I17" i="44" l="1"/>
  <c r="G32" i="45"/>
  <c r="H22" i="45"/>
  <c r="H31" i="44"/>
  <c r="G32" i="44"/>
  <c r="H17" i="44"/>
  <c r="H22" i="44"/>
  <c r="J12" i="43"/>
  <c r="I16" i="43"/>
  <c r="I8" i="43"/>
  <c r="I32" i="45" l="1"/>
  <c r="H32" i="45"/>
  <c r="I32" i="44"/>
  <c r="H32" i="44"/>
  <c r="F8" i="86" l="1"/>
  <c r="F9" i="86"/>
  <c r="F10" i="86"/>
  <c r="F11" i="86"/>
  <c r="F12" i="86"/>
  <c r="F7" i="86"/>
</calcChain>
</file>

<file path=xl/sharedStrings.xml><?xml version="1.0" encoding="utf-8"?>
<sst xmlns="http://schemas.openxmlformats.org/spreadsheetml/2006/main" count="727" uniqueCount="255">
  <si>
    <t>Driftsutgifter</t>
  </si>
  <si>
    <t>Spesielle driftsutgifter</t>
  </si>
  <si>
    <t>Andre kapitler u. JD</t>
  </si>
  <si>
    <t>Totalsum</t>
  </si>
  <si>
    <t>Distrikt</t>
  </si>
  <si>
    <t>Særorgan</t>
  </si>
  <si>
    <t>1. Personell</t>
  </si>
  <si>
    <t>3. Materiell</t>
  </si>
  <si>
    <t>4. Tjenester</t>
  </si>
  <si>
    <t>5. Diverse</t>
  </si>
  <si>
    <t>2. Eiendom, bygg, anlegg (EBA)</t>
  </si>
  <si>
    <t>Kripos</t>
  </si>
  <si>
    <t>ØKOKRIM</t>
  </si>
  <si>
    <t>Namsfogden i Oslo</t>
  </si>
  <si>
    <t>Grensekommissariatet</t>
  </si>
  <si>
    <t>Politiets utlendingsenhet</t>
  </si>
  <si>
    <t>Utrykningspolitiet</t>
  </si>
  <si>
    <t>Totalt</t>
  </si>
  <si>
    <t>Troms</t>
  </si>
  <si>
    <t>Politidistrikt</t>
  </si>
  <si>
    <t>Oslo</t>
  </si>
  <si>
    <t>Gjennomsnitt</t>
  </si>
  <si>
    <t>Agder</t>
  </si>
  <si>
    <t>Administrative konsulenttjenester</t>
  </si>
  <si>
    <t>Andre fremmede tjenester</t>
  </si>
  <si>
    <t>Andre tjenester</t>
  </si>
  <si>
    <t>Diverse</t>
  </si>
  <si>
    <t>IKT</t>
  </si>
  <si>
    <t>Juridiske tjenester</t>
  </si>
  <si>
    <t>Legetjenester</t>
  </si>
  <si>
    <t>Tolketjenester</t>
  </si>
  <si>
    <t>Økonomitjenester</t>
  </si>
  <si>
    <t>Politidirektoratet</t>
  </si>
  <si>
    <t>Politihøgskolen</t>
  </si>
  <si>
    <t>Politiets fellestjenester</t>
  </si>
  <si>
    <t>Politiets IKT-tjenester</t>
  </si>
  <si>
    <t>Politi</t>
  </si>
  <si>
    <t>Jurist</t>
  </si>
  <si>
    <t>Sivil</t>
  </si>
  <si>
    <t>Nasjonalt ID-senter</t>
  </si>
  <si>
    <t>SUM DISTRIKT</t>
  </si>
  <si>
    <t>Økokrim</t>
  </si>
  <si>
    <t>SUM SÆRORGAN</t>
  </si>
  <si>
    <t xml:space="preserve">SUM </t>
  </si>
  <si>
    <t>Politistillinger</t>
  </si>
  <si>
    <t>Juriststillinger</t>
  </si>
  <si>
    <t>Sivile stillinger</t>
  </si>
  <si>
    <t>A</t>
  </si>
  <si>
    <t>B</t>
  </si>
  <si>
    <t>C=B/A*100</t>
  </si>
  <si>
    <t>D=A-B</t>
  </si>
  <si>
    <t>E</t>
  </si>
  <si>
    <t>F</t>
  </si>
  <si>
    <t>G=E+F</t>
  </si>
  <si>
    <t>I=D-G</t>
  </si>
  <si>
    <t>Opptak PHS (år n-3)</t>
  </si>
  <si>
    <t>Annen avgang i etaten</t>
  </si>
  <si>
    <t>Sum avgang</t>
  </si>
  <si>
    <t>Overskudd studenter PHS</t>
  </si>
  <si>
    <t>Akkumulert</t>
  </si>
  <si>
    <t>Sum</t>
  </si>
  <si>
    <t>Andre enheter</t>
  </si>
  <si>
    <t>Andre poster u. 440</t>
  </si>
  <si>
    <t>Prosent av totale EBA-utgifter</t>
  </si>
  <si>
    <t>Husleie</t>
  </si>
  <si>
    <t>Drift</t>
  </si>
  <si>
    <t>Energi</t>
  </si>
  <si>
    <t>Vedlikehold</t>
  </si>
  <si>
    <t>Utdanningstjenester</t>
  </si>
  <si>
    <t>Andre</t>
  </si>
  <si>
    <t>Endring i mill. kroner.</t>
  </si>
  <si>
    <t>Endring i %</t>
  </si>
  <si>
    <t>Finmark</t>
  </si>
  <si>
    <t>Innlandet</t>
  </si>
  <si>
    <t>Møre og Romsdal</t>
  </si>
  <si>
    <t>Nordland</t>
  </si>
  <si>
    <t>Sør-Vest</t>
  </si>
  <si>
    <t>Sør-Øst</t>
  </si>
  <si>
    <t>Trøndelag</t>
  </si>
  <si>
    <t>Vest</t>
  </si>
  <si>
    <t>Øst</t>
  </si>
  <si>
    <t>Tøndelag</t>
  </si>
  <si>
    <t xml:space="preserve">Finnmark </t>
  </si>
  <si>
    <t>SUM ANDRE ENHETER</t>
  </si>
  <si>
    <t xml:space="preserve"> - </t>
  </si>
  <si>
    <t>Finnmark</t>
  </si>
  <si>
    <t>Tabell 3.1 Driftsutgifter i politiet. 2015-2016. Tall i mill. kroner. Faste 2016-kroner</t>
  </si>
  <si>
    <t>Personell</t>
  </si>
  <si>
    <t>Eiendom, bygg, anlegg (EBA)</t>
  </si>
  <si>
    <t>Materiell</t>
  </si>
  <si>
    <t>Tjenester</t>
  </si>
  <si>
    <t>Politiets fellestjeneste</t>
  </si>
  <si>
    <t>Politiets IKT-tjeneste</t>
  </si>
  <si>
    <t>Grensekommissariet</t>
  </si>
  <si>
    <t>Transport</t>
  </si>
  <si>
    <t>Politiutstyr</t>
  </si>
  <si>
    <t>Kontor</t>
  </si>
  <si>
    <t>Inventar</t>
  </si>
  <si>
    <t>Annonser og profilering</t>
  </si>
  <si>
    <t>Kjøpte varer for videresalg</t>
  </si>
  <si>
    <t>Div</t>
  </si>
  <si>
    <t>Driftskostnader telefoni og internett m.m.</t>
  </si>
  <si>
    <t>Maskinvare</t>
  </si>
  <si>
    <t>Programvare</t>
  </si>
  <si>
    <t>Politiets utledningsenhet</t>
  </si>
  <si>
    <t>Prosent av totale tjenesteutgifter</t>
  </si>
  <si>
    <t>Etterforsknings-tjenester</t>
  </si>
  <si>
    <t>Figur 3.3 Fordeling av politiets driftsutgifter. Prosent. 2016</t>
  </si>
  <si>
    <t>Innkjøp av bil</t>
  </si>
  <si>
    <t>Drift og vedlikehold av bil</t>
  </si>
  <si>
    <t>Møre- og Romsdal</t>
  </si>
  <si>
    <t>Endring i prosent 2011-2016</t>
  </si>
  <si>
    <t>Endring i prosent 2015-2016</t>
  </si>
  <si>
    <t>Politiets Data- og materielltjeneste                 (delt fra 01.03.2014)</t>
  </si>
  <si>
    <t>Politiets IKT-tjenester            (fra 01.03.2014)</t>
  </si>
  <si>
    <t>SUM POLITIDISTRIKT</t>
  </si>
  <si>
    <t>SUM INKL. SÆRORGAN OG ANDRE ENHETER</t>
  </si>
  <si>
    <t>År (Uteksaminering)</t>
  </si>
  <si>
    <t>Frafall v/ PHS
6%</t>
  </si>
  <si>
    <t>Frafall v/PHS i % - basert på erfaring</t>
  </si>
  <si>
    <t xml:space="preserve">Avgang pensjon   </t>
  </si>
  <si>
    <t>Årsverkskostnad</t>
  </si>
  <si>
    <t>Politibetjent 1</t>
  </si>
  <si>
    <t>Politioverbetjent</t>
  </si>
  <si>
    <t>Rådgiver</t>
  </si>
  <si>
    <t>Seniorrådgiver</t>
  </si>
  <si>
    <t>Påtalejurister</t>
  </si>
  <si>
    <t xml:space="preserve"> - IKT*</t>
  </si>
  <si>
    <t xml:space="preserve"> - Transport</t>
  </si>
  <si>
    <t xml:space="preserve"> - Politiutstyr</t>
  </si>
  <si>
    <t xml:space="preserve"> - Kontor</t>
  </si>
  <si>
    <t xml:space="preserve"> - Inventar</t>
  </si>
  <si>
    <t xml:space="preserve"> - Diverse</t>
  </si>
  <si>
    <t>EBA</t>
  </si>
  <si>
    <t>Møte og kurs</t>
  </si>
  <si>
    <t>Reiser</t>
  </si>
  <si>
    <t>Fellestjenester</t>
  </si>
  <si>
    <t>Investering</t>
  </si>
  <si>
    <t>Stillingsrelaterte kostnader</t>
  </si>
  <si>
    <t>Lønn</t>
  </si>
  <si>
    <t>Arbeidsgiveravgift**</t>
  </si>
  <si>
    <t xml:space="preserve">Sør-Vest </t>
  </si>
  <si>
    <t xml:space="preserve">Vest </t>
  </si>
  <si>
    <t xml:space="preserve">Møre og Romsdal </t>
  </si>
  <si>
    <t xml:space="preserve">Sør-Øst </t>
  </si>
  <si>
    <t xml:space="preserve">Innlandet </t>
  </si>
  <si>
    <t xml:space="preserve">Øst </t>
  </si>
  <si>
    <t xml:space="preserve">Nordland </t>
  </si>
  <si>
    <t xml:space="preserve">Trøndelag </t>
  </si>
  <si>
    <t xml:space="preserve">Oslo </t>
  </si>
  <si>
    <t xml:space="preserve">Agder </t>
  </si>
  <si>
    <t xml:space="preserve">Troms </t>
  </si>
  <si>
    <t>Politets IKT -tjenester</t>
  </si>
  <si>
    <t>Politiets Utlendingsenhet</t>
  </si>
  <si>
    <t>Andel av totale materiellutgifter</t>
  </si>
  <si>
    <t xml:space="preserve">Sør-vest </t>
  </si>
  <si>
    <t xml:space="preserve">Sør-øst </t>
  </si>
  <si>
    <t>Endring i dekningsgrad 2011-2016</t>
  </si>
  <si>
    <t>Endring i dekningsgrad 2015-2016</t>
  </si>
  <si>
    <t>Fast</t>
  </si>
  <si>
    <t>Fremskrining</t>
  </si>
  <si>
    <t xml:space="preserve"> -</t>
  </si>
  <si>
    <t xml:space="preserve">Gjennomsnitt </t>
  </si>
  <si>
    <t>Politiets fellestjenester       (fra 01.03.2014)</t>
  </si>
  <si>
    <t>Alle politidistrikt</t>
  </si>
  <si>
    <t>Gjennomsnitt av Alder</t>
  </si>
  <si>
    <t xml:space="preserve">Tolketjenester  </t>
  </si>
  <si>
    <t xml:space="preserve">Legetjenester  </t>
  </si>
  <si>
    <t>*</t>
  </si>
  <si>
    <t>* Økning i Politidirektoratet fra 1 årsverk i 2011 til 42 årsverk i 2016. Økningen skyldes i) endring i hvordan man teller politiinspektører uten påtalekompetanse og ii) opprettelse av situasjonssenteret.</t>
  </si>
  <si>
    <t>Antall av Alder</t>
  </si>
  <si>
    <t xml:space="preserve">Anslag uteksaminerte studenter         </t>
  </si>
  <si>
    <t>Sum politidistrikt, særorgan og andre enheter</t>
  </si>
  <si>
    <t>Antall</t>
  </si>
  <si>
    <t>Gjennomsn. alder</t>
  </si>
  <si>
    <t>Operative biler</t>
  </si>
  <si>
    <t xml:space="preserve">         Patruljebil</t>
  </si>
  <si>
    <t xml:space="preserve">         Lett transportkjøretøy</t>
  </si>
  <si>
    <t>Administrative kjøretøy</t>
  </si>
  <si>
    <t>Andre kjøretøy3)</t>
  </si>
  <si>
    <t>Sum kjøretøy</t>
  </si>
  <si>
    <t>Politiets Fellestjenester</t>
  </si>
  <si>
    <t>Innhold</t>
  </si>
  <si>
    <t>UTGIFTER OG BEMANNING I POLITI- OG LENSMANNSETATEN</t>
  </si>
  <si>
    <t>RESSURSANALYSE 2016</t>
  </si>
  <si>
    <t>Figur 3.1 Regnskapsførte utgifter i politi- og lensmannsetaten. Nominelle tall. Tall i mill. kroner. 2007–2016</t>
  </si>
  <si>
    <t xml:space="preserve">Figur 3.2 Driftsutgifter i politidistrikter, særorgan og andre enheter i politiet. Faste 2016-kroner. Tall i mill. kroner. 2007-2016 </t>
  </si>
  <si>
    <t>Figur 3.4 Fordeling av politidistriktenes driftsutgifter. Prosent. 2016</t>
  </si>
  <si>
    <t>Figur 3.5 Fordeling av særorganenes driftsutgifter. Prosent. 2016</t>
  </si>
  <si>
    <t>Figur 3.6 Fordeling av andre enheters driftsutgifter. Prosent. 2016</t>
  </si>
  <si>
    <t>Figur 3.7 Driftsutgifter særorgan og andre enheter. Tall i mill. kroner. Faste 2016-kroner. 2015-2016</t>
  </si>
  <si>
    <t>Figur 3.8 Utgifter til lønn, pluss arbeidsgiveravgift, og husleie i prosent av totale driftsutgifter. Prosent. 2016</t>
  </si>
  <si>
    <t>Figur 4.1 Personellutgiftenes andel av driftsutgiftene i politidistriktene. Prosent. 2016</t>
  </si>
  <si>
    <t>Figur 4.2 Personellutgiftenes andel av driftsutgiftene i særorgan og andre enheter. Prosent. 2016</t>
  </si>
  <si>
    <t>Figur 4.3 Lønnsutgifter i politiet. Nominelle tall i mill. kroner. 2012-2016</t>
  </si>
  <si>
    <t>Figur 4.4 Lønnsutgifter for ulike stillingsgrupper. Nominelle tall. 2015-2016</t>
  </si>
  <si>
    <t>Figur 4.5 Overtidsutgifter for ulike stillingsgrupper. Mill. kroner. Faste 2016-kroner. 2015-2016</t>
  </si>
  <si>
    <t>Figur 4.6 Overtid per politiårsverk i politidistriktene. Faste 2016-kroner. 2015-2016</t>
  </si>
  <si>
    <t>Figur 4.7 Overtid per årsverk i særorgan og andre enheter.  Faste 2016-kroner. 2015-2016</t>
  </si>
  <si>
    <t>Figur 5.2 Utgifter til husleie per årsverk i politidistriktene. Tall i kroner. 2016</t>
  </si>
  <si>
    <t>Figur 5.3 Andel av driftsutgiftene til husleie i særorganene og andre enheter. Prosent. 2016</t>
  </si>
  <si>
    <t>Tabell 5.2 Materiellutgifter i politidistrikt, særorgan og andre enheter. Tall i mill. kroner. 2016</t>
  </si>
  <si>
    <t>Figur 5.8 Fordeling av operative biler som funksjon av alder (målt i år)</t>
  </si>
  <si>
    <t>Tabell 5.4 Antall og alder for kjøretøy i politiet.Per 31.12.2016</t>
  </si>
  <si>
    <t>Tabell 5.5 Tjenesteutgifter i politidistrikt, særorgan og andre enheter. Kroner. 2016</t>
  </si>
  <si>
    <t>Figur 5.11 Andel av de totale utgiftene til IKT-tjenester fordelt på enheter. Prosent. 2016</t>
  </si>
  <si>
    <t>Tabell 6.1 Antall årsverk i politidistrikter, særorgan og andre enheter fordelt på stillingskategorier. 2011-2016</t>
  </si>
  <si>
    <t>Tabell 6.4 Antall årsverk i politistillinger per 1 000 innbyggere. Politidistrikt. 2011-2016</t>
  </si>
  <si>
    <t>Tabell 6.5 Antall årsverk totalt per 1 000 innbyggere. Politidistrikt. 2011-2016</t>
  </si>
  <si>
    <t>Figur 6.1 Fremskriving av antall politiårsverk per 1 000 innbyggere. 2010-2020</t>
  </si>
  <si>
    <t>Figur 6.2 Årlig merkostnad ved oppbemanning av politiårsverk. Tall i mill. kroner. Faste 2016- kroner. 2017-2020</t>
  </si>
  <si>
    <t xml:space="preserve">Tabell 6.7 Anslag på årsverkskostnad for politibetjent 1, politioverbetjent, rådgiver, seniorrådgiver og påtalejurister. Målt i 2016-kroner </t>
  </si>
  <si>
    <t>Figur 5.9 Gjennomsnittlig alder på operative biler. Per 31.12.2016</t>
  </si>
  <si>
    <r>
      <t xml:space="preserve">Tabell 6.2 Antall årsverk totalt fordelt på politidistrikt, særorgan og andre enheter. 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2011-2016</t>
    </r>
  </si>
  <si>
    <t>Tabell 6.3 Antall politiårsverk fordelt på politidistrikt, særorgan og andre enheter. 2011-2016</t>
  </si>
  <si>
    <t>Tabell 9.1 Antall årsverk i juriststillinger fordelt på politidistrikt, særorgan og andre enheter. 2011-2016</t>
  </si>
  <si>
    <t>Tabell 9.2 Antall årsverk i sivile stillinger fordelt på politidistrikt, særorgan og andre enheter. 2011-2016</t>
  </si>
  <si>
    <t>Tabell 9.1 Antall årsverk i jurist stillinger fordelt på politidistrikt, særorgan og andre enheter. 2011-2016</t>
  </si>
  <si>
    <t xml:space="preserve">Sum </t>
  </si>
  <si>
    <t>Figur 3.9 Gjenværende midler etter lønn og husleie, per årsverk i politidistriktene. 2015 og 2016. Målt i 2016-kroner</t>
  </si>
  <si>
    <t>Overtid per politiårsverk 2016</t>
  </si>
  <si>
    <t xml:space="preserve">Overtid per politiårsverk 2015 </t>
  </si>
  <si>
    <t>Figur 5.1 Utgifter til husleie som andel av totale driftsutgifter per politidistrikt. Prosent. 2016</t>
  </si>
  <si>
    <t>Figur 5.2 Utgifter til husleie per årsverk i politidistrikt. Kroner. 2016</t>
  </si>
  <si>
    <t>Husleie per årsverk</t>
  </si>
  <si>
    <t>Figur 5.4 Utgifter til IKT-materiell per årsverk i politidistriktene for 2016</t>
  </si>
  <si>
    <t>IKT-materiell per årsverk</t>
  </si>
  <si>
    <t>Tabell 5.3 Fordeling av utgifter til IKT-materiell. Prosent. 2016</t>
  </si>
  <si>
    <t>Figur 5.5 Transportutgifter per årsverk i  politidistrikt. Kroner. 2016</t>
  </si>
  <si>
    <t>Figur 5.5 Transportutgifter per årsverk ipolitidistrikt. Kroner. 2016</t>
  </si>
  <si>
    <t>Figur 5.6 Utgifter til innkjøp og utgifter til drift og vedlikehold av bil i politidistriktene. 2009-2016. Tall i mill. kroner. Faste 2016-kroner</t>
  </si>
  <si>
    <t>Figur 5.7 Forholdet mellom utgifter til drift og vedlikehold versus innkjøp av bil i politidistriktene. Gjennomsnitt for perioden 2009-2016</t>
  </si>
  <si>
    <t>Gjennomsnitt for 2009-2016</t>
  </si>
  <si>
    <t xml:space="preserve">Særorgan </t>
  </si>
  <si>
    <t>Figur 5.12 Tjenesteutgifter per årsverk i politidistriktene. Kroner. 2016</t>
  </si>
  <si>
    <t>Figur 5.10 Antall politiårsverk per operativt kjøretøy</t>
  </si>
  <si>
    <t xml:space="preserve">Figur 5.10 Antall politiårsverk per operativt kjøretøy. </t>
  </si>
  <si>
    <t>Tabell 6.2 Antall årsverk totalt fordelt på politidistrikt, særorgan og andre enheter. 2011-2016</t>
  </si>
  <si>
    <t>Særorgan og andre enheter</t>
  </si>
  <si>
    <t>Utgifter til lønn, pluss arbeidsgiveravgift, og husleie i prosent av totale driftsutgifter</t>
  </si>
  <si>
    <t>Utgifter til husleie som andel av totale driftsutgifter</t>
  </si>
  <si>
    <t>Andel av driftsutgiftene til husleie</t>
  </si>
  <si>
    <t>Transportutgifter per årsverk</t>
  </si>
  <si>
    <t xml:space="preserve">Politidistrikt </t>
  </si>
  <si>
    <t>Personellutgiftenes andel av driftsutgiftene</t>
  </si>
  <si>
    <t>Alder (år)</t>
  </si>
  <si>
    <t>Tabell 5.4 Antall og alder for kjøretøy i politiet. Per 31.12.2016</t>
  </si>
  <si>
    <t>Andel av driftsutgifter</t>
  </si>
  <si>
    <t>Gjenværende midler etter lønn og husleie per årsverk 2015</t>
  </si>
  <si>
    <t>Gjenværende midler etter lønn og husleie per årsverk 2016</t>
  </si>
  <si>
    <t>Tabell 5.1 EBA-utgifter i politidistrikt, særorgan og andre enheter. 2016</t>
  </si>
  <si>
    <t>Antall politiårsverk per operativ kjøretøy</t>
  </si>
  <si>
    <t>Tabell 6.6 Fremskriving av nettotilgang på politiårsverk. 2010-2020</t>
  </si>
  <si>
    <t xml:space="preserve">Transportutgifter inkl.helikopter per årsverk </t>
  </si>
  <si>
    <t>Andel av de totale utgiftene til IKT-tjenester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</si>
</sst>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 &quot;kr&quot;\ * #,##0_ ;_ &quot;kr&quot;\ * \-#,##0_ ;_ &quot;kr&quot;\ * &quot;-&quot;_ ;_ @_ "/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(&quot;kr&quot;\ * #,##0.00_);_(&quot;kr&quot;\ * \(#,##0.00\);_(&quot;kr&quot;\ * &quot;-&quot;??_);_(@_)"/>
    <numFmt numFmtId="167" formatCode="0.0\ %"/>
    <numFmt numFmtId="168" formatCode="0.0"/>
    <numFmt numFmtId="169" formatCode="#,##0.00_ ;\-#,##0.00\ "/>
    <numFmt numFmtId="170" formatCode="#,##0.0"/>
    <numFmt numFmtId="171" formatCode="#,##0_ ;\-#,##0\ "/>
    <numFmt numFmtId="172" formatCode="0.0000"/>
  </numFmts>
  <fonts count="10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8"/>
      <name val="Verdana"/>
      <family val="2"/>
    </font>
    <font>
      <u/>
      <sz val="11"/>
      <color indexed="18"/>
      <name val="Calibri"/>
      <family val="2"/>
    </font>
    <font>
      <b/>
      <i/>
      <sz val="10"/>
      <name val="Arial"/>
      <family val="2"/>
    </font>
    <font>
      <sz val="11"/>
      <color theme="1"/>
      <name val="Verdana"/>
      <family val="2"/>
    </font>
    <font>
      <sz val="11"/>
      <color indexed="9"/>
      <name val="Verdana"/>
      <family val="2"/>
    </font>
    <font>
      <b/>
      <sz val="11"/>
      <color indexed="52"/>
      <name val="Verdana"/>
      <family val="2"/>
    </font>
    <font>
      <sz val="11"/>
      <color indexed="20"/>
      <name val="Verdana"/>
      <family val="2"/>
    </font>
    <font>
      <i/>
      <sz val="11"/>
      <color indexed="23"/>
      <name val="Verdana"/>
      <family val="2"/>
    </font>
    <font>
      <sz val="11"/>
      <color indexed="17"/>
      <name val="Verdana"/>
      <family val="2"/>
    </font>
    <font>
      <sz val="11"/>
      <color indexed="62"/>
      <name val="Verdana"/>
      <family val="2"/>
    </font>
    <font>
      <sz val="11"/>
      <color indexed="52"/>
      <name val="Verdana"/>
      <family val="2"/>
    </font>
    <font>
      <b/>
      <sz val="11"/>
      <color indexed="9"/>
      <name val="Verdana"/>
      <family val="2"/>
    </font>
    <font>
      <sz val="11"/>
      <color indexed="60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b/>
      <sz val="11"/>
      <color indexed="8"/>
      <name val="Verdana"/>
      <family val="2"/>
    </font>
    <font>
      <b/>
      <sz val="11"/>
      <color indexed="63"/>
      <name val="Verdana"/>
      <family val="2"/>
    </font>
    <font>
      <sz val="11"/>
      <color indexed="10"/>
      <name val="Verdana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61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b/>
      <sz val="18"/>
      <color indexed="61"/>
      <name val="Cambria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rgb="FF002D96"/>
      <name val="Calibri"/>
      <family val="2"/>
      <scheme val="minor"/>
    </font>
    <font>
      <u/>
      <sz val="11"/>
      <color rgb="FF00499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11"/>
      <color theme="1"/>
      <name val="Georgia"/>
      <family val="1"/>
    </font>
    <font>
      <sz val="11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Georgia"/>
      <family val="1"/>
    </font>
    <font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Verdana"/>
      <family val="2"/>
    </font>
    <font>
      <sz val="1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3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5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DCE6F1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0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0"/>
      </top>
      <bottom style="double">
        <color indexed="6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1">
    <xf numFmtId="0" fontId="0" fillId="0" borderId="0"/>
    <xf numFmtId="9" fontId="2" fillId="0" borderId="0" applyFont="0" applyFill="0" applyBorder="0" applyAlignment="0" applyProtection="0"/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3" borderId="2" applyNumberFormat="0" applyAlignment="0" applyProtection="0"/>
    <xf numFmtId="0" fontId="7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0" borderId="8" applyNumberFormat="0" applyFill="0" applyAlignment="0" applyProtection="0"/>
    <xf numFmtId="0" fontId="17" fillId="8" borderId="9" applyNumberFormat="0" applyAlignment="0" applyProtection="0"/>
    <xf numFmtId="0" fontId="18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9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3" fillId="48" borderId="12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27" fillId="39" borderId="12" applyNumberFormat="0" applyAlignment="0" applyProtection="0"/>
    <xf numFmtId="0" fontId="28" fillId="0" borderId="13" applyNumberFormat="0" applyFill="0" applyAlignment="0" applyProtection="0"/>
    <xf numFmtId="165" fontId="7" fillId="0" borderId="0" applyFont="0" applyFill="0" applyBorder="0" applyAlignment="0" applyProtection="0"/>
    <xf numFmtId="0" fontId="29" fillId="49" borderId="14" applyNumberFormat="0" applyAlignment="0" applyProtection="0"/>
    <xf numFmtId="0" fontId="7" fillId="50" borderId="15" applyNumberFormat="0" applyFont="0" applyAlignment="0" applyProtection="0"/>
    <xf numFmtId="0" fontId="21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30" fillId="51" borderId="0" applyNumberFormat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3" fillId="0" borderId="0" applyNumberForma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48" borderId="20" applyNumberFormat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5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40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" fillId="0" borderId="0"/>
    <xf numFmtId="0" fontId="2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38" fillId="34" borderId="0" applyNumberFormat="0" applyBorder="0" applyAlignment="0" applyProtection="0"/>
    <xf numFmtId="0" fontId="7" fillId="0" borderId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37" borderId="0" applyNumberFormat="0" applyBorder="0" applyAlignment="0" applyProtection="0"/>
    <xf numFmtId="0" fontId="38" fillId="40" borderId="0" applyNumberFormat="0" applyBorder="0" applyAlignment="0" applyProtection="0"/>
    <xf numFmtId="0" fontId="38" fillId="43" borderId="0" applyNumberFormat="0" applyBorder="0" applyAlignment="0" applyProtection="0"/>
    <xf numFmtId="0" fontId="42" fillId="44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3" fillId="48" borderId="12" applyNumberFormat="0" applyAlignment="0" applyProtection="0"/>
    <xf numFmtId="0" fontId="44" fillId="35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  <xf numFmtId="0" fontId="47" fillId="39" borderId="12" applyNumberFormat="0" applyAlignment="0" applyProtection="0"/>
    <xf numFmtId="0" fontId="48" fillId="0" borderId="13" applyNumberFormat="0" applyFill="0" applyAlignment="0" applyProtection="0"/>
    <xf numFmtId="0" fontId="49" fillId="49" borderId="14" applyNumberFormat="0" applyAlignment="0" applyProtection="0"/>
    <xf numFmtId="0" fontId="7" fillId="50" borderId="15" applyNumberFormat="0" applyFont="0" applyAlignment="0" applyProtection="0"/>
    <xf numFmtId="0" fontId="38" fillId="0" borderId="0"/>
    <xf numFmtId="0" fontId="41" fillId="0" borderId="0"/>
    <xf numFmtId="0" fontId="50" fillId="51" borderId="0" applyNumberFormat="0" applyBorder="0" applyAlignment="0" applyProtection="0"/>
    <xf numFmtId="0" fontId="51" fillId="0" borderId="16" applyNumberFormat="0" applyFill="0" applyAlignment="0" applyProtection="0"/>
    <xf numFmtId="0" fontId="52" fillId="0" borderId="17" applyNumberFormat="0" applyFill="0" applyAlignment="0" applyProtection="0"/>
    <xf numFmtId="0" fontId="53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4" fillId="0" borderId="19" applyNumberFormat="0" applyFill="0" applyAlignment="0" applyProtection="0"/>
    <xf numFmtId="0" fontId="55" fillId="48" borderId="20" applyNumberFormat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55" borderId="0" applyNumberFormat="0" applyBorder="0" applyAlignment="0" applyProtection="0"/>
    <xf numFmtId="0" fontId="5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7" fillId="0" borderId="0" applyFont="0" applyFill="0" applyBorder="0" applyAlignment="0" applyProtection="0"/>
    <xf numFmtId="0" fontId="2" fillId="0" borderId="0"/>
    <xf numFmtId="0" fontId="38" fillId="0" borderId="0"/>
    <xf numFmtId="0" fontId="38" fillId="0" borderId="0"/>
    <xf numFmtId="0" fontId="7" fillId="0" borderId="0"/>
    <xf numFmtId="0" fontId="2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0" fontId="2" fillId="0" borderId="0"/>
    <xf numFmtId="0" fontId="21" fillId="37" borderId="0" applyNumberFormat="0" applyBorder="0" applyAlignment="0" applyProtection="0"/>
    <xf numFmtId="0" fontId="7" fillId="0" borderId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6" borderId="0" applyNumberFormat="0" applyBorder="0" applyAlignment="0" applyProtection="0"/>
    <xf numFmtId="9" fontId="2" fillId="0" borderId="0" applyFont="0" applyFill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40" borderId="0" applyNumberFormat="0" applyBorder="0" applyAlignment="0" applyProtection="0"/>
    <xf numFmtId="0" fontId="21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3" fillId="48" borderId="12" applyNumberFormat="0" applyAlignment="0" applyProtection="0"/>
    <xf numFmtId="0" fontId="24" fillId="35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36" borderId="0" applyNumberFormat="0" applyBorder="0" applyAlignment="0" applyProtection="0"/>
    <xf numFmtId="0" fontId="27" fillId="39" borderId="12" applyNumberFormat="0" applyAlignment="0" applyProtection="0"/>
    <xf numFmtId="0" fontId="28" fillId="0" borderId="13" applyNumberFormat="0" applyFill="0" applyAlignment="0" applyProtection="0"/>
    <xf numFmtId="0" fontId="29" fillId="49" borderId="14" applyNumberFormat="0" applyAlignment="0" applyProtection="0"/>
    <xf numFmtId="0" fontId="30" fillId="51" borderId="0" applyNumberFormat="0" applyBorder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48" borderId="20" applyNumberFormat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55" borderId="0" applyNumberFormat="0" applyBorder="0" applyAlignment="0" applyProtection="0"/>
    <xf numFmtId="0" fontId="37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0" fontId="7" fillId="50" borderId="15" applyNumberFormat="0" applyFont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34" borderId="0" applyNumberFormat="0" applyBorder="0" applyAlignment="0" applyProtection="0"/>
    <xf numFmtId="0" fontId="7" fillId="0" borderId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37" borderId="0" applyNumberFormat="0" applyBorder="0" applyAlignment="0" applyProtection="0"/>
    <xf numFmtId="0" fontId="38" fillId="40" borderId="0" applyNumberFormat="0" applyBorder="0" applyAlignment="0" applyProtection="0"/>
    <xf numFmtId="0" fontId="38" fillId="43" borderId="0" applyNumberFormat="0" applyBorder="0" applyAlignment="0" applyProtection="0"/>
    <xf numFmtId="0" fontId="42" fillId="44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3" fillId="48" borderId="12" applyNumberFormat="0" applyAlignment="0" applyProtection="0"/>
    <xf numFmtId="0" fontId="44" fillId="35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  <xf numFmtId="0" fontId="47" fillId="39" borderId="12" applyNumberFormat="0" applyAlignment="0" applyProtection="0"/>
    <xf numFmtId="0" fontId="48" fillId="0" borderId="13" applyNumberFormat="0" applyFill="0" applyAlignment="0" applyProtection="0"/>
    <xf numFmtId="0" fontId="49" fillId="49" borderId="14" applyNumberFormat="0" applyAlignment="0" applyProtection="0"/>
    <xf numFmtId="0" fontId="50" fillId="51" borderId="0" applyNumberFormat="0" applyBorder="0" applyAlignment="0" applyProtection="0"/>
    <xf numFmtId="0" fontId="51" fillId="0" borderId="16" applyNumberFormat="0" applyFill="0" applyAlignment="0" applyProtection="0"/>
    <xf numFmtId="0" fontId="52" fillId="0" borderId="17" applyNumberFormat="0" applyFill="0" applyAlignment="0" applyProtection="0"/>
    <xf numFmtId="0" fontId="53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19" applyNumberFormat="0" applyFill="0" applyAlignment="0" applyProtection="0"/>
    <xf numFmtId="0" fontId="55" fillId="48" borderId="20" applyNumberFormat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55" borderId="0" applyNumberFormat="0" applyBorder="0" applyAlignment="0" applyProtection="0"/>
    <xf numFmtId="0" fontId="5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7" fillId="0" borderId="0" applyFont="0" applyFill="0" applyBorder="0" applyAlignment="0" applyProtection="0"/>
    <xf numFmtId="0" fontId="21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8" fillId="0" borderId="0"/>
    <xf numFmtId="43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58" fillId="0" borderId="0"/>
    <xf numFmtId="0" fontId="58" fillId="0" borderId="0"/>
    <xf numFmtId="0" fontId="60" fillId="0" borderId="0"/>
    <xf numFmtId="0" fontId="7" fillId="0" borderId="0"/>
    <xf numFmtId="0" fontId="9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1" fillId="0" borderId="6" applyNumberFormat="0" applyFill="0" applyAlignment="0" applyProtection="0"/>
    <xf numFmtId="0" fontId="13" fillId="5" borderId="0" applyNumberFormat="0" applyBorder="0" applyAlignment="0" applyProtection="0"/>
    <xf numFmtId="0" fontId="5" fillId="3" borderId="2" applyNumberFormat="0" applyAlignment="0" applyProtection="0"/>
    <xf numFmtId="0" fontId="20" fillId="22" borderId="0" applyNumberFormat="0" applyBorder="0" applyAlignment="0" applyProtection="0"/>
    <xf numFmtId="0" fontId="20" fillId="33" borderId="0" applyNumberFormat="0" applyBorder="0" applyAlignment="0" applyProtection="0"/>
    <xf numFmtId="0" fontId="20" fillId="17" borderId="0" applyNumberFormat="0" applyBorder="0" applyAlignment="0" applyProtection="0"/>
    <xf numFmtId="0" fontId="20" fillId="13" borderId="0" applyNumberFormat="0" applyBorder="0" applyAlignment="0" applyProtection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52" borderId="0" applyNumberFormat="0" applyBorder="0" applyAlignment="0" applyProtection="0"/>
    <xf numFmtId="0" fontId="30" fillId="39" borderId="12" applyNumberFormat="0" applyAlignment="0" applyProtection="0"/>
    <xf numFmtId="0" fontId="21" fillId="50" borderId="0" applyNumberFormat="0" applyBorder="0" applyAlignment="0" applyProtection="0"/>
    <xf numFmtId="0" fontId="21" fillId="56" borderId="0" applyNumberFormat="0" applyBorder="0" applyAlignment="0" applyProtection="0"/>
    <xf numFmtId="0" fontId="70" fillId="0" borderId="24" applyNumberFormat="0" applyFill="0" applyAlignment="0" applyProtection="0"/>
    <xf numFmtId="9" fontId="7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10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2" fillId="58" borderId="0" applyNumberFormat="0" applyBorder="0" applyAlignment="0" applyProtection="0"/>
    <xf numFmtId="0" fontId="65" fillId="0" borderId="23" applyNumberFormat="0" applyFill="0" applyAlignment="0" applyProtection="0"/>
    <xf numFmtId="0" fontId="60" fillId="0" borderId="0"/>
    <xf numFmtId="0" fontId="4" fillId="3" borderId="3" applyNumberFormat="0" applyAlignment="0" applyProtection="0"/>
    <xf numFmtId="0" fontId="3" fillId="2" borderId="2" applyNumberFormat="0" applyAlignment="0" applyProtection="0"/>
    <xf numFmtId="0" fontId="14" fillId="6" borderId="0" applyNumberFormat="0" applyBorder="0" applyAlignment="0" applyProtection="0"/>
    <xf numFmtId="0" fontId="20" fillId="18" borderId="0" applyNumberFormat="0" applyBorder="0" applyAlignment="0" applyProtection="0"/>
    <xf numFmtId="0" fontId="20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1" fillId="52" borderId="0" applyNumberFormat="0" applyBorder="0" applyAlignment="0" applyProtection="0"/>
    <xf numFmtId="0" fontId="68" fillId="0" borderId="23" applyNumberFormat="0" applyFill="0" applyAlignment="0" applyProtection="0"/>
    <xf numFmtId="44" fontId="7" fillId="0" borderId="0" applyFont="0" applyFill="0" applyBorder="0" applyAlignment="0" applyProtection="0"/>
    <xf numFmtId="0" fontId="58" fillId="0" borderId="0"/>
    <xf numFmtId="0" fontId="22" fillId="39" borderId="0" applyNumberFormat="0" applyBorder="0" applyAlignment="0" applyProtection="0"/>
    <xf numFmtId="0" fontId="17" fillId="8" borderId="9" applyNumberFormat="0" applyAlignment="0" applyProtection="0"/>
    <xf numFmtId="0" fontId="21" fillId="39" borderId="0" applyNumberFormat="0" applyBorder="0" applyAlignment="0" applyProtection="0"/>
    <xf numFmtId="0" fontId="21" fillId="51" borderId="0" applyNumberFormat="0" applyBorder="0" applyAlignment="0" applyProtection="0"/>
    <xf numFmtId="0" fontId="6" fillId="0" borderId="11" applyNumberFormat="0" applyFill="0" applyAlignment="0" applyProtection="0"/>
    <xf numFmtId="0" fontId="15" fillId="7" borderId="0" applyNumberFormat="0" applyBorder="0" applyAlignment="0" applyProtection="0"/>
    <xf numFmtId="0" fontId="12" fillId="0" borderId="7" applyNumberFormat="0" applyFill="0" applyAlignment="0" applyProtection="0"/>
    <xf numFmtId="0" fontId="20" fillId="26" borderId="0" applyNumberFormat="0" applyBorder="0" applyAlignment="0" applyProtection="0"/>
    <xf numFmtId="0" fontId="20" fillId="10" borderId="0" applyNumberFormat="0" applyBorder="0" applyAlignment="0" applyProtection="0"/>
    <xf numFmtId="0" fontId="20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1" fillId="52" borderId="0" applyNumberFormat="0" applyBorder="0" applyAlignment="0" applyProtection="0"/>
    <xf numFmtId="0" fontId="21" fillId="56" borderId="0" applyNumberFormat="0" applyBorder="0" applyAlignment="0" applyProtection="0"/>
    <xf numFmtId="0" fontId="2" fillId="19" borderId="0" applyNumberFormat="0" applyBorder="0" applyAlignment="0" applyProtection="0"/>
    <xf numFmtId="0" fontId="69" fillId="0" borderId="16" applyNumberFormat="0" applyFill="0" applyAlignment="0" applyProtection="0"/>
    <xf numFmtId="0" fontId="70" fillId="0" borderId="0" applyNumberFormat="0" applyFill="0" applyBorder="0" applyAlignment="0" applyProtection="0"/>
    <xf numFmtId="42" fontId="7" fillId="0" borderId="0" applyFont="0" applyFill="0" applyBorder="0" applyAlignment="0" applyProtection="0"/>
    <xf numFmtId="0" fontId="35" fillId="57" borderId="26" applyNumberFormat="0" applyAlignment="0" applyProtection="0"/>
    <xf numFmtId="0" fontId="64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72" fillId="9" borderId="10" applyNumberFormat="0" applyFont="0" applyAlignment="0" applyProtection="0"/>
    <xf numFmtId="0" fontId="12" fillId="0" borderId="0" applyNumberFormat="0" applyFill="0" applyBorder="0" applyAlignment="0" applyProtection="0"/>
    <xf numFmtId="0" fontId="20" fillId="30" borderId="0" applyNumberFormat="0" applyBorder="0" applyAlignment="0" applyProtection="0"/>
    <xf numFmtId="0" fontId="20" fillId="14" borderId="0" applyNumberFormat="0" applyBorder="0" applyAlignment="0" applyProtection="0"/>
    <xf numFmtId="0" fontId="20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12" borderId="0" applyNumberFormat="0" applyBorder="0" applyAlignment="0" applyProtection="0"/>
    <xf numFmtId="0" fontId="21" fillId="52" borderId="0" applyNumberFormat="0" applyBorder="0" applyAlignment="0" applyProtection="0"/>
    <xf numFmtId="0" fontId="58" fillId="0" borderId="0"/>
    <xf numFmtId="0" fontId="62" fillId="39" borderId="12" applyNumberFormat="0" applyAlignment="0" applyProtection="0"/>
    <xf numFmtId="0" fontId="35" fillId="0" borderId="27" applyNumberFormat="0" applyFill="0" applyAlignment="0" applyProtection="0"/>
    <xf numFmtId="0" fontId="61" fillId="0" borderId="0"/>
    <xf numFmtId="0" fontId="22" fillId="59" borderId="0" applyNumberFormat="0" applyBorder="0" applyAlignment="0" applyProtection="0"/>
    <xf numFmtId="0" fontId="67" fillId="0" borderId="0" applyNumberFormat="0" applyFill="0" applyBorder="0" applyAlignment="0" applyProtection="0"/>
    <xf numFmtId="0" fontId="2" fillId="0" borderId="0"/>
    <xf numFmtId="0" fontId="22" fillId="51" borderId="0" applyNumberFormat="0" applyBorder="0" applyAlignment="0" applyProtection="0"/>
    <xf numFmtId="0" fontId="21" fillId="57" borderId="0" applyNumberFormat="0" applyBorder="0" applyAlignment="0" applyProtection="0"/>
    <xf numFmtId="0" fontId="21" fillId="39" borderId="0" applyNumberFormat="0" applyBorder="0" applyAlignment="0" applyProtection="0"/>
    <xf numFmtId="0" fontId="2" fillId="15" borderId="0" applyNumberFormat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6" fillId="0" borderId="24" applyNumberFormat="0" applyFill="0" applyAlignment="0" applyProtection="0"/>
    <xf numFmtId="0" fontId="29" fillId="49" borderId="21" applyNumberFormat="0" applyAlignment="0" applyProtection="0"/>
    <xf numFmtId="0" fontId="23" fillId="57" borderId="12" applyNumberFormat="0" applyAlignment="0" applyProtection="0"/>
    <xf numFmtId="0" fontId="22" fillId="46" borderId="0" applyNumberFormat="0" applyBorder="0" applyAlignment="0" applyProtection="0"/>
    <xf numFmtId="0" fontId="21" fillId="56" borderId="0" applyNumberFormat="0" applyBorder="0" applyAlignment="0" applyProtection="0"/>
    <xf numFmtId="0" fontId="21" fillId="48" borderId="0" applyNumberFormat="0" applyBorder="0" applyAlignment="0" applyProtection="0"/>
    <xf numFmtId="0" fontId="71" fillId="0" borderId="0" applyNumberFormat="0" applyFill="0" applyBorder="0" applyAlignment="0" applyProtection="0"/>
    <xf numFmtId="0" fontId="35" fillId="0" borderId="25" applyNumberFormat="0" applyFill="0" applyAlignment="0" applyProtection="0"/>
    <xf numFmtId="0" fontId="63" fillId="51" borderId="0" applyNumberFormat="0" applyBorder="0" applyAlignment="0" applyProtection="0"/>
    <xf numFmtId="0" fontId="22" fillId="48" borderId="0" applyNumberFormat="0" applyBorder="0" applyAlignment="0" applyProtection="0"/>
    <xf numFmtId="0" fontId="21" fillId="56" borderId="0" applyNumberFormat="0" applyBorder="0" applyAlignment="0" applyProtection="0"/>
    <xf numFmtId="0" fontId="22" fillId="56" borderId="0" applyNumberFormat="0" applyBorder="0" applyAlignment="0" applyProtection="0"/>
    <xf numFmtId="0" fontId="66" fillId="0" borderId="0" applyNumberForma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165" fontId="60" fillId="0" borderId="0" applyFont="0" applyFill="0" applyBorder="0" applyAlignment="0" applyProtection="0"/>
    <xf numFmtId="0" fontId="60" fillId="50" borderId="15" applyNumberFormat="0" applyFont="0" applyAlignment="0" applyProtection="0"/>
    <xf numFmtId="0" fontId="60" fillId="0" borderId="0"/>
    <xf numFmtId="9" fontId="60" fillId="0" borderId="0" applyFont="0" applyFill="0" applyBorder="0" applyAlignment="0" applyProtection="0"/>
    <xf numFmtId="0" fontId="60" fillId="0" borderId="0"/>
    <xf numFmtId="9" fontId="60" fillId="0" borderId="0" applyFont="0" applyFill="0" applyBorder="0" applyAlignment="0" applyProtection="0"/>
    <xf numFmtId="0" fontId="60" fillId="0" borderId="0"/>
    <xf numFmtId="0" fontId="58" fillId="0" borderId="0"/>
    <xf numFmtId="0" fontId="58" fillId="0" borderId="0"/>
    <xf numFmtId="0" fontId="59" fillId="0" borderId="0"/>
    <xf numFmtId="43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58" fillId="0" borderId="0"/>
    <xf numFmtId="0" fontId="59" fillId="0" borderId="0"/>
    <xf numFmtId="165" fontId="7" fillId="0" borderId="0" applyFont="0" applyFill="0" applyBorder="0" applyAlignment="0" applyProtection="0"/>
    <xf numFmtId="0" fontId="7" fillId="50" borderId="15" applyNumberFormat="0" applyFont="0" applyAlignment="0" applyProtection="0"/>
    <xf numFmtId="0" fontId="7" fillId="0" borderId="0"/>
    <xf numFmtId="0" fontId="59" fillId="0" borderId="0"/>
    <xf numFmtId="0" fontId="59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9" fillId="0" borderId="0"/>
    <xf numFmtId="43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74" fillId="0" borderId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7" fillId="0" borderId="0"/>
    <xf numFmtId="43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58" fillId="0" borderId="0"/>
    <xf numFmtId="0" fontId="7" fillId="0" borderId="0"/>
    <xf numFmtId="0" fontId="58" fillId="0" borderId="0"/>
    <xf numFmtId="0" fontId="5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1" fillId="0" borderId="0"/>
    <xf numFmtId="0" fontId="7" fillId="0" borderId="0"/>
    <xf numFmtId="0" fontId="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7" fillId="0" borderId="0"/>
    <xf numFmtId="0" fontId="58" fillId="0" borderId="0"/>
    <xf numFmtId="0" fontId="74" fillId="0" borderId="0"/>
    <xf numFmtId="43" fontId="2" fillId="0" borderId="0" applyFont="0" applyFill="0" applyBorder="0" applyAlignment="0" applyProtection="0"/>
    <xf numFmtId="0" fontId="81" fillId="0" borderId="0"/>
    <xf numFmtId="165" fontId="81" fillId="0" borderId="0" applyFont="0" applyFill="0" applyBorder="0" applyAlignment="0" applyProtection="0"/>
    <xf numFmtId="0" fontId="80" fillId="0" borderId="0"/>
    <xf numFmtId="9" fontId="58" fillId="0" borderId="0" applyFont="0" applyFill="0" applyBorder="0" applyAlignment="0" applyProtection="0"/>
    <xf numFmtId="0" fontId="89" fillId="0" borderId="0"/>
    <xf numFmtId="0" fontId="2" fillId="9" borderId="10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07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 applyFill="1" applyBorder="1"/>
    <xf numFmtId="3" fontId="0" fillId="0" borderId="0" xfId="0" applyNumberFormat="1"/>
    <xf numFmtId="164" fontId="0" fillId="0" borderId="0" xfId="0" applyNumberFormat="1"/>
    <xf numFmtId="169" fontId="0" fillId="0" borderId="0" xfId="1" applyNumberFormat="1" applyFont="1" applyBorder="1"/>
    <xf numFmtId="167" fontId="0" fillId="0" borderId="0" xfId="1" applyNumberFormat="1" applyFont="1" applyBorder="1"/>
    <xf numFmtId="0" fontId="0" fillId="0" borderId="0" xfId="0"/>
    <xf numFmtId="1" fontId="0" fillId="0" borderId="0" xfId="0" applyNumberFormat="1"/>
    <xf numFmtId="0" fontId="6" fillId="0" borderId="0" xfId="0" applyFont="1"/>
    <xf numFmtId="0" fontId="78" fillId="0" borderId="0" xfId="0" applyFont="1" applyFill="1" applyBorder="1"/>
    <xf numFmtId="0" fontId="0" fillId="0" borderId="0" xfId="0" applyFill="1"/>
    <xf numFmtId="0" fontId="6" fillId="0" borderId="0" xfId="0" applyFont="1" applyFill="1"/>
    <xf numFmtId="0" fontId="0" fillId="0" borderId="1" xfId="0" applyFont="1" applyFill="1" applyBorder="1"/>
    <xf numFmtId="0" fontId="6" fillId="0" borderId="1" xfId="0" applyFont="1" applyFill="1" applyBorder="1"/>
    <xf numFmtId="2" fontId="0" fillId="0" borderId="0" xfId="0" applyNumberFormat="1" applyFont="1" applyBorder="1"/>
    <xf numFmtId="0" fontId="0" fillId="0" borderId="1" xfId="0" applyFill="1" applyBorder="1"/>
    <xf numFmtId="164" fontId="0" fillId="0" borderId="0" xfId="647" applyNumberFormat="1" applyFont="1" applyFill="1"/>
    <xf numFmtId="0" fontId="73" fillId="0" borderId="4" xfId="0" applyFont="1" applyFill="1" applyBorder="1"/>
    <xf numFmtId="0" fontId="0" fillId="0" borderId="0" xfId="0" applyFont="1" applyFill="1"/>
    <xf numFmtId="0" fontId="8" fillId="0" borderId="0" xfId="0" applyFont="1" applyFill="1" applyBorder="1"/>
    <xf numFmtId="164" fontId="0" fillId="0" borderId="0" xfId="0" applyNumberFormat="1" applyFill="1" applyBorder="1"/>
    <xf numFmtId="0" fontId="58" fillId="0" borderId="0" xfId="509" applyFill="1" applyBorder="1"/>
    <xf numFmtId="164" fontId="58" fillId="0" borderId="0" xfId="509" applyNumberFormat="1" applyFill="1" applyBorder="1"/>
    <xf numFmtId="3" fontId="0" fillId="0" borderId="0" xfId="0" applyNumberFormat="1" applyFill="1" applyBorder="1"/>
    <xf numFmtId="3" fontId="77" fillId="0" borderId="0" xfId="0" applyNumberFormat="1" applyFont="1" applyFill="1" applyBorder="1"/>
    <xf numFmtId="3" fontId="0" fillId="0" borderId="1" xfId="0" applyNumberFormat="1" applyBorder="1"/>
    <xf numFmtId="164" fontId="57" fillId="0" borderId="0" xfId="0" applyNumberFormat="1" applyFont="1" applyFill="1" applyBorder="1"/>
    <xf numFmtId="0" fontId="0" fillId="0" borderId="0" xfId="0" applyFont="1" applyFill="1" applyBorder="1"/>
    <xf numFmtId="9" fontId="0" fillId="0" borderId="0" xfId="1" applyFont="1" applyFill="1" applyBorder="1"/>
    <xf numFmtId="9" fontId="57" fillId="0" borderId="0" xfId="1" applyFont="1" applyFill="1" applyBorder="1"/>
    <xf numFmtId="10" fontId="0" fillId="0" borderId="0" xfId="1" applyNumberFormat="1" applyFont="1" applyFill="1" applyBorder="1"/>
    <xf numFmtId="10" fontId="57" fillId="0" borderId="0" xfId="1" applyNumberFormat="1" applyFont="1" applyFill="1" applyBorder="1"/>
    <xf numFmtId="9" fontId="0" fillId="0" borderId="1" xfId="1" applyFont="1" applyBorder="1"/>
    <xf numFmtId="9" fontId="0" fillId="0" borderId="1" xfId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3" fontId="0" fillId="0" borderId="1" xfId="0" applyNumberFormat="1" applyFill="1" applyBorder="1"/>
    <xf numFmtId="0" fontId="88" fillId="0" borderId="0" xfId="0" applyFont="1" applyAlignment="1">
      <alignment vertical="center"/>
    </xf>
    <xf numFmtId="0" fontId="0" fillId="0" borderId="1" xfId="0" applyFont="1" applyBorder="1" applyAlignment="1">
      <alignment horizontal="left" vertical="top"/>
    </xf>
    <xf numFmtId="3" fontId="0" fillId="0" borderId="1" xfId="0" applyNumberFormat="1" applyFont="1" applyFill="1" applyBorder="1" applyAlignment="1">
      <alignment horizontal="right" vertical="top"/>
    </xf>
    <xf numFmtId="3" fontId="0" fillId="0" borderId="1" xfId="0" applyNumberFormat="1" applyFont="1" applyBorder="1" applyAlignment="1">
      <alignment horizontal="right" vertical="top"/>
    </xf>
    <xf numFmtId="9" fontId="0" fillId="0" borderId="1" xfId="1" applyFont="1" applyFill="1" applyBorder="1" applyAlignment="1">
      <alignment horizontal="right" vertical="top"/>
    </xf>
    <xf numFmtId="0" fontId="87" fillId="0" borderId="1" xfId="0" applyFont="1" applyBorder="1" applyAlignment="1">
      <alignment horizontal="left" vertical="top"/>
    </xf>
    <xf numFmtId="3" fontId="87" fillId="0" borderId="1" xfId="0" applyNumberFormat="1" applyFont="1" applyBorder="1" applyAlignment="1">
      <alignment horizontal="right" vertical="top"/>
    </xf>
    <xf numFmtId="9" fontId="87" fillId="0" borderId="1" xfId="1" applyFont="1" applyFill="1" applyBorder="1" applyAlignment="1">
      <alignment horizontal="right" vertical="top"/>
    </xf>
    <xf numFmtId="3" fontId="6" fillId="0" borderId="1" xfId="0" applyNumberFormat="1" applyFont="1" applyBorder="1" applyAlignment="1">
      <alignment horizontal="center" vertical="top"/>
    </xf>
    <xf numFmtId="9" fontId="6" fillId="0" borderId="1" xfId="1" applyFont="1" applyBorder="1" applyAlignment="1">
      <alignment horizontal="center" vertical="top"/>
    </xf>
    <xf numFmtId="0" fontId="6" fillId="0" borderId="1" xfId="0" applyFont="1" applyBorder="1"/>
    <xf numFmtId="9" fontId="6" fillId="0" borderId="1" xfId="1" applyFont="1" applyBorder="1"/>
    <xf numFmtId="0" fontId="0" fillId="0" borderId="1" xfId="0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86" fillId="0" borderId="29" xfId="0" applyFont="1" applyFill="1" applyBorder="1"/>
    <xf numFmtId="1" fontId="86" fillId="0" borderId="29" xfId="0" applyNumberFormat="1" applyFont="1" applyFill="1" applyBorder="1"/>
    <xf numFmtId="1" fontId="86" fillId="0" borderId="35" xfId="0" applyNumberFormat="1" applyFont="1" applyBorder="1"/>
    <xf numFmtId="9" fontId="86" fillId="0" borderId="29" xfId="1" applyFont="1" applyBorder="1"/>
    <xf numFmtId="0" fontId="86" fillId="0" borderId="1" xfId="0" applyFont="1" applyFill="1" applyBorder="1"/>
    <xf numFmtId="1" fontId="86" fillId="0" borderId="1" xfId="0" applyNumberFormat="1" applyFont="1" applyFill="1" applyBorder="1"/>
    <xf numFmtId="9" fontId="86" fillId="0" borderId="1" xfId="1" applyFont="1" applyBorder="1"/>
    <xf numFmtId="0" fontId="86" fillId="0" borderId="31" xfId="0" applyFont="1" applyFill="1" applyBorder="1"/>
    <xf numFmtId="1" fontId="86" fillId="0" borderId="31" xfId="0" applyNumberFormat="1" applyFont="1" applyFill="1" applyBorder="1"/>
    <xf numFmtId="1" fontId="86" fillId="0" borderId="30" xfId="0" applyNumberFormat="1" applyFont="1" applyBorder="1"/>
    <xf numFmtId="9" fontId="86" fillId="0" borderId="31" xfId="1" applyFont="1" applyBorder="1"/>
    <xf numFmtId="1" fontId="86" fillId="0" borderId="1" xfId="0" applyNumberFormat="1" applyFont="1" applyBorder="1"/>
    <xf numFmtId="0" fontId="90" fillId="0" borderId="1" xfId="0" applyFont="1" applyFill="1" applyBorder="1"/>
    <xf numFmtId="1" fontId="90" fillId="0" borderId="1" xfId="0" applyNumberFormat="1" applyFont="1" applyFill="1" applyBorder="1"/>
    <xf numFmtId="1" fontId="90" fillId="0" borderId="1" xfId="0" applyNumberFormat="1" applyFont="1" applyBorder="1"/>
    <xf numFmtId="9" fontId="90" fillId="0" borderId="1" xfId="1" applyFont="1" applyBorder="1"/>
    <xf numFmtId="0" fontId="86" fillId="0" borderId="1" xfId="0" applyFont="1" applyFill="1" applyBorder="1" applyAlignment="1">
      <alignment wrapText="1"/>
    </xf>
    <xf numFmtId="0" fontId="86" fillId="0" borderId="1" xfId="0" applyFont="1" applyFill="1" applyBorder="1" applyAlignment="1">
      <alignment horizontal="left" wrapText="1"/>
    </xf>
    <xf numFmtId="2" fontId="0" fillId="0" borderId="1" xfId="0" applyNumberFormat="1" applyBorder="1"/>
    <xf numFmtId="2" fontId="6" fillId="0" borderId="1" xfId="0" applyNumberFormat="1" applyFont="1" applyBorder="1"/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/>
    <xf numFmtId="4" fontId="6" fillId="0" borderId="1" xfId="0" applyNumberFormat="1" applyFont="1" applyBorder="1"/>
    <xf numFmtId="4" fontId="0" fillId="0" borderId="0" xfId="0" applyNumberFormat="1"/>
    <xf numFmtId="0" fontId="8" fillId="0" borderId="37" xfId="0" applyFont="1" applyFill="1" applyBorder="1" applyAlignment="1">
      <alignment horizontal="center" vertical="top"/>
    </xf>
    <xf numFmtId="0" fontId="8" fillId="0" borderId="36" xfId="0" applyFont="1" applyFill="1" applyBorder="1" applyAlignment="1">
      <alignment horizontal="center" vertical="top"/>
    </xf>
    <xf numFmtId="0" fontId="8" fillId="0" borderId="41" xfId="0" applyFont="1" applyFill="1" applyBorder="1" applyAlignment="1">
      <alignment horizontal="center" vertical="top"/>
    </xf>
    <xf numFmtId="0" fontId="83" fillId="0" borderId="39" xfId="0" applyFont="1" applyFill="1" applyBorder="1" applyAlignment="1">
      <alignment horizontal="center" vertical="top" wrapText="1"/>
    </xf>
    <xf numFmtId="0" fontId="83" fillId="0" borderId="39" xfId="0" applyFont="1" applyBorder="1" applyAlignment="1">
      <alignment horizontal="center" vertical="top" wrapText="1"/>
    </xf>
    <xf numFmtId="0" fontId="83" fillId="0" borderId="41" xfId="0" applyFont="1" applyBorder="1" applyAlignment="1">
      <alignment horizontal="center" vertical="top" wrapText="1"/>
    </xf>
    <xf numFmtId="0" fontId="0" fillId="4" borderId="31" xfId="0" applyFont="1" applyFill="1" applyBorder="1"/>
    <xf numFmtId="0" fontId="0" fillId="4" borderId="34" xfId="0" applyFill="1" applyBorder="1"/>
    <xf numFmtId="0" fontId="0" fillId="4" borderId="31" xfId="0" applyFill="1" applyBorder="1"/>
    <xf numFmtId="3" fontId="0" fillId="4" borderId="34" xfId="0" applyNumberFormat="1" applyFill="1" applyBorder="1"/>
    <xf numFmtId="3" fontId="0" fillId="4" borderId="31" xfId="0" applyNumberFormat="1" applyFill="1" applyBorder="1"/>
    <xf numFmtId="0" fontId="0" fillId="4" borderId="28" xfId="0" applyFill="1" applyBorder="1"/>
    <xf numFmtId="3" fontId="0" fillId="4" borderId="45" xfId="0" applyNumberFormat="1" applyFill="1" applyBorder="1"/>
    <xf numFmtId="3" fontId="0" fillId="4" borderId="28" xfId="0" applyNumberFormat="1" applyFill="1" applyBorder="1"/>
    <xf numFmtId="3" fontId="0" fillId="4" borderId="45" xfId="0" applyNumberFormat="1" applyFill="1" applyBorder="1" applyAlignment="1">
      <alignment horizontal="right"/>
    </xf>
    <xf numFmtId="3" fontId="0" fillId="4" borderId="28" xfId="0" applyNumberFormat="1" applyFill="1" applyBorder="1" applyAlignment="1">
      <alignment horizontal="right"/>
    </xf>
    <xf numFmtId="0" fontId="0" fillId="4" borderId="28" xfId="0" applyFont="1" applyFill="1" applyBorder="1"/>
    <xf numFmtId="3" fontId="87" fillId="4" borderId="45" xfId="0" applyNumberFormat="1" applyFont="1" applyFill="1" applyBorder="1"/>
    <xf numFmtId="3" fontId="87" fillId="4" borderId="28" xfId="0" applyNumberFormat="1" applyFont="1" applyFill="1" applyBorder="1"/>
    <xf numFmtId="0" fontId="6" fillId="4" borderId="1" xfId="0" applyFont="1" applyFill="1" applyBorder="1"/>
    <xf numFmtId="3" fontId="6" fillId="4" borderId="32" xfId="0" applyNumberFormat="1" applyFont="1" applyFill="1" applyBorder="1"/>
    <xf numFmtId="3" fontId="6" fillId="4" borderId="1" xfId="0" applyNumberFormat="1" applyFont="1" applyFill="1" applyBorder="1"/>
    <xf numFmtId="0" fontId="91" fillId="0" borderId="0" xfId="0" applyFont="1" applyFill="1"/>
    <xf numFmtId="0" fontId="92" fillId="0" borderId="0" xfId="0" applyFont="1" applyFill="1"/>
    <xf numFmtId="9" fontId="0" fillId="0" borderId="0" xfId="0" applyNumberFormat="1" applyFill="1"/>
    <xf numFmtId="0" fontId="85" fillId="0" borderId="1" xfId="634" applyFont="1" applyFill="1" applyBorder="1"/>
    <xf numFmtId="3" fontId="85" fillId="0" borderId="1" xfId="634" applyNumberFormat="1" applyFont="1" applyFill="1" applyBorder="1"/>
    <xf numFmtId="164" fontId="57" fillId="0" borderId="1" xfId="647" applyNumberFormat="1" applyFont="1" applyFill="1" applyBorder="1"/>
    <xf numFmtId="3" fontId="57" fillId="0" borderId="1" xfId="0" applyNumberFormat="1" applyFont="1" applyFill="1" applyBorder="1"/>
    <xf numFmtId="0" fontId="57" fillId="0" borderId="0" xfId="0" applyFont="1" applyFill="1"/>
    <xf numFmtId="171" fontId="0" fillId="0" borderId="0" xfId="0" applyNumberFormat="1" applyBorder="1"/>
    <xf numFmtId="1" fontId="0" fillId="0" borderId="1" xfId="0" applyNumberFormat="1" applyFill="1" applyBorder="1"/>
    <xf numFmtId="1" fontId="0" fillId="0" borderId="1" xfId="0" applyNumberFormat="1" applyBorder="1"/>
    <xf numFmtId="1" fontId="0" fillId="0" borderId="1" xfId="0" applyNumberFormat="1" applyFont="1" applyFill="1" applyBorder="1"/>
    <xf numFmtId="1" fontId="6" fillId="0" borderId="1" xfId="0" applyNumberFormat="1" applyFont="1" applyFill="1" applyBorder="1"/>
    <xf numFmtId="1" fontId="6" fillId="0" borderId="1" xfId="0" applyNumberFormat="1" applyFont="1" applyBorder="1"/>
    <xf numFmtId="2" fontId="0" fillId="0" borderId="1" xfId="1" applyNumberFormat="1" applyFont="1" applyBorder="1"/>
    <xf numFmtId="2" fontId="6" fillId="0" borderId="1" xfId="1" applyNumberFormat="1" applyFont="1" applyBorder="1"/>
    <xf numFmtId="0" fontId="21" fillId="0" borderId="1" xfId="634" applyFill="1" applyBorder="1"/>
    <xf numFmtId="3" fontId="21" fillId="0" borderId="1" xfId="634" applyNumberFormat="1" applyFill="1" applyBorder="1"/>
    <xf numFmtId="164" fontId="0" fillId="0" borderId="1" xfId="647" applyNumberFormat="1" applyFont="1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3" fontId="0" fillId="0" borderId="0" xfId="0" applyNumberFormat="1" applyFill="1"/>
    <xf numFmtId="0" fontId="94" fillId="0" borderId="35" xfId="0" applyFont="1" applyFill="1" applyBorder="1"/>
    <xf numFmtId="0" fontId="0" fillId="0" borderId="1" xfId="0" applyFill="1" applyBorder="1" applyAlignment="1">
      <alignment horizontal="left"/>
    </xf>
    <xf numFmtId="9" fontId="0" fillId="0" borderId="1" xfId="1" applyFont="1" applyFill="1" applyBorder="1"/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/>
    <xf numFmtId="0" fontId="0" fillId="0" borderId="1" xfId="0" applyBorder="1" applyAlignment="1">
      <alignment horizontal="left" indent="1"/>
    </xf>
    <xf numFmtId="1" fontId="0" fillId="0" borderId="1" xfId="0" applyNumberFormat="1" applyBorder="1" applyAlignment="1">
      <alignment wrapText="1"/>
    </xf>
    <xf numFmtId="9" fontId="0" fillId="0" borderId="1" xfId="0" applyNumberFormat="1" applyBorder="1"/>
    <xf numFmtId="1" fontId="0" fillId="0" borderId="0" xfId="0" applyNumberFormat="1" applyFill="1"/>
    <xf numFmtId="170" fontId="0" fillId="0" borderId="0" xfId="0" applyNumberFormat="1" applyFill="1"/>
    <xf numFmtId="9" fontId="86" fillId="0" borderId="1" xfId="1" applyFont="1" applyBorder="1" applyAlignment="1">
      <alignment horizontal="right"/>
    </xf>
    <xf numFmtId="0" fontId="88" fillId="0" borderId="0" xfId="0" applyFont="1" applyAlignment="1">
      <alignment horizontal="left" vertical="center" indent="5"/>
    </xf>
    <xf numFmtId="0" fontId="6" fillId="0" borderId="0" xfId="0" applyFont="1" applyFill="1" applyBorder="1"/>
    <xf numFmtId="3" fontId="6" fillId="0" borderId="1" xfId="0" applyNumberFormat="1" applyFont="1" applyBorder="1"/>
    <xf numFmtId="9" fontId="6" fillId="0" borderId="1" xfId="0" applyNumberFormat="1" applyFont="1" applyBorder="1"/>
    <xf numFmtId="0" fontId="18" fillId="0" borderId="0" xfId="0" applyFont="1" applyFill="1"/>
    <xf numFmtId="0" fontId="18" fillId="0" borderId="0" xfId="0" applyFont="1" applyFill="1" applyBorder="1"/>
    <xf numFmtId="0" fontId="101" fillId="0" borderId="0" xfId="0" applyFont="1" applyFill="1" applyAlignment="1">
      <alignment horizontal="left"/>
    </xf>
    <xf numFmtId="0" fontId="102" fillId="0" borderId="0" xfId="0" applyFont="1" applyFill="1" applyAlignment="1">
      <alignment horizontal="left"/>
    </xf>
    <xf numFmtId="0" fontId="0" fillId="4" borderId="0" xfId="0" applyFill="1"/>
    <xf numFmtId="0" fontId="6" fillId="4" borderId="0" xfId="0" applyFont="1" applyFill="1"/>
    <xf numFmtId="3" fontId="3" fillId="0" borderId="1" xfId="2" applyNumberFormat="1" applyFill="1" applyBorder="1"/>
    <xf numFmtId="164" fontId="3" fillId="0" borderId="1" xfId="2" applyNumberFormat="1" applyFill="1" applyBorder="1"/>
    <xf numFmtId="0" fontId="57" fillId="0" borderId="1" xfId="0" applyFont="1" applyFill="1" applyBorder="1"/>
    <xf numFmtId="164" fontId="57" fillId="0" borderId="1" xfId="0" applyNumberFormat="1" applyFont="1" applyFill="1" applyBorder="1"/>
    <xf numFmtId="0" fontId="94" fillId="0" borderId="1" xfId="0" applyFont="1" applyFill="1" applyBorder="1"/>
    <xf numFmtId="164" fontId="94" fillId="0" borderId="1" xfId="0" applyNumberFormat="1" applyFont="1" applyFill="1" applyBorder="1"/>
    <xf numFmtId="3" fontId="0" fillId="0" borderId="1" xfId="0" applyNumberFormat="1" applyFont="1" applyFill="1" applyBorder="1"/>
    <xf numFmtId="167" fontId="2" fillId="0" borderId="1" xfId="1" applyNumberFormat="1" applyFont="1" applyFill="1" applyBorder="1"/>
    <xf numFmtId="0" fontId="8" fillId="0" borderId="1" xfId="0" applyFont="1" applyFill="1" applyBorder="1"/>
    <xf numFmtId="164" fontId="103" fillId="0" borderId="1" xfId="0" applyNumberFormat="1" applyFont="1" applyFill="1" applyBorder="1"/>
    <xf numFmtId="167" fontId="103" fillId="0" borderId="1" xfId="1" applyNumberFormat="1" applyFont="1" applyFill="1" applyBorder="1"/>
    <xf numFmtId="9" fontId="0" fillId="0" borderId="1" xfId="1" applyNumberFormat="1" applyFont="1" applyFill="1" applyBorder="1"/>
    <xf numFmtId="9" fontId="57" fillId="0" borderId="1" xfId="1" applyFont="1" applyFill="1" applyBorder="1"/>
    <xf numFmtId="172" fontId="57" fillId="0" borderId="1" xfId="1" applyNumberFormat="1" applyFont="1" applyFill="1" applyBorder="1"/>
    <xf numFmtId="10" fontId="0" fillId="0" borderId="1" xfId="1" applyNumberFormat="1" applyFont="1" applyFill="1" applyBorder="1"/>
    <xf numFmtId="164" fontId="6" fillId="4" borderId="0" xfId="0" applyNumberFormat="1" applyFont="1" applyFill="1"/>
    <xf numFmtId="164" fontId="57" fillId="0" borderId="1" xfId="0" applyNumberFormat="1" applyFont="1" applyBorder="1"/>
    <xf numFmtId="1" fontId="57" fillId="0" borderId="1" xfId="0" applyNumberFormat="1" applyFont="1" applyBorder="1"/>
    <xf numFmtId="0" fontId="57" fillId="0" borderId="1" xfId="0" applyFont="1" applyBorder="1" applyAlignment="1">
      <alignment horizontal="left"/>
    </xf>
    <xf numFmtId="167" fontId="0" fillId="0" borderId="1" xfId="0" applyNumberFormat="1" applyFill="1" applyBorder="1"/>
    <xf numFmtId="3" fontId="85" fillId="0" borderId="1" xfId="0" applyNumberFormat="1" applyFont="1" applyFill="1" applyBorder="1"/>
    <xf numFmtId="167" fontId="0" fillId="0" borderId="1" xfId="0" applyNumberFormat="1" applyBorder="1"/>
    <xf numFmtId="0" fontId="6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indent="1"/>
    </xf>
    <xf numFmtId="0" fontId="0" fillId="0" borderId="0" xfId="0" applyFill="1" applyAlignment="1">
      <alignment horizontal="left" indent="1"/>
    </xf>
    <xf numFmtId="0" fontId="0" fillId="4" borderId="0" xfId="0" applyFont="1" applyFill="1"/>
    <xf numFmtId="170" fontId="0" fillId="0" borderId="1" xfId="0" applyNumberFormat="1" applyFill="1" applyBorder="1"/>
    <xf numFmtId="0" fontId="7" fillId="0" borderId="1" xfId="652" applyFont="1" applyFill="1" applyBorder="1" applyAlignment="1">
      <alignment horizontal="left"/>
    </xf>
    <xf numFmtId="2" fontId="85" fillId="0" borderId="1" xfId="0" applyNumberFormat="1" applyFont="1" applyFill="1" applyBorder="1"/>
    <xf numFmtId="170" fontId="0" fillId="0" borderId="1" xfId="0" applyNumberFormat="1" applyBorder="1"/>
    <xf numFmtId="0" fontId="78" fillId="0" borderId="1" xfId="0" applyFont="1" applyFill="1" applyBorder="1" applyAlignment="1">
      <alignment horizontal="left"/>
    </xf>
    <xf numFmtId="2" fontId="78" fillId="0" borderId="1" xfId="0" applyNumberFormat="1" applyFont="1" applyFill="1" applyBorder="1"/>
    <xf numFmtId="0" fontId="85" fillId="0" borderId="1" xfId="0" applyFont="1" applyFill="1" applyBorder="1" applyAlignment="1">
      <alignment horizontal="left"/>
    </xf>
    <xf numFmtId="168" fontId="85" fillId="0" borderId="1" xfId="0" applyNumberFormat="1" applyFont="1" applyFill="1" applyBorder="1"/>
    <xf numFmtId="4" fontId="0" fillId="0" borderId="1" xfId="0" applyNumberFormat="1" applyBorder="1"/>
    <xf numFmtId="0" fontId="0" fillId="61" borderId="1" xfId="0" applyFill="1" applyBorder="1"/>
    <xf numFmtId="0" fontId="6" fillId="61" borderId="1" xfId="0" applyFont="1" applyFill="1" applyBorder="1"/>
    <xf numFmtId="1" fontId="6" fillId="61" borderId="1" xfId="0" applyNumberFormat="1" applyFont="1" applyFill="1" applyBorder="1"/>
    <xf numFmtId="0" fontId="57" fillId="61" borderId="1" xfId="0" applyFont="1" applyFill="1" applyBorder="1"/>
    <xf numFmtId="0" fontId="94" fillId="61" borderId="1" xfId="0" applyFont="1" applyFill="1" applyBorder="1"/>
    <xf numFmtId="1" fontId="94" fillId="0" borderId="1" xfId="0" applyNumberFormat="1" applyFont="1" applyFill="1" applyBorder="1"/>
    <xf numFmtId="0" fontId="0" fillId="0" borderId="0" xfId="0" applyFont="1"/>
    <xf numFmtId="0" fontId="107" fillId="0" borderId="0" xfId="700"/>
    <xf numFmtId="0" fontId="8" fillId="61" borderId="1" xfId="0" applyFont="1" applyFill="1" applyBorder="1"/>
    <xf numFmtId="0" fontId="0" fillId="61" borderId="1" xfId="0" applyFont="1" applyFill="1" applyBorder="1"/>
    <xf numFmtId="0" fontId="94" fillId="61" borderId="1" xfId="647" applyNumberFormat="1" applyFont="1" applyFill="1" applyBorder="1"/>
    <xf numFmtId="0" fontId="57" fillId="0" borderId="1" xfId="0" applyFont="1" applyFill="1" applyBorder="1" applyAlignment="1">
      <alignment horizontal="left"/>
    </xf>
    <xf numFmtId="0" fontId="6" fillId="61" borderId="1" xfId="0" applyFont="1" applyFill="1" applyBorder="1" applyAlignment="1">
      <alignment wrapText="1"/>
    </xf>
    <xf numFmtId="0" fontId="79" fillId="61" borderId="1" xfId="0" applyFont="1" applyFill="1" applyBorder="1" applyAlignment="1">
      <alignment wrapText="1"/>
    </xf>
    <xf numFmtId="0" fontId="93" fillId="61" borderId="1" xfId="0" applyFont="1" applyFill="1" applyBorder="1"/>
    <xf numFmtId="0" fontId="93" fillId="61" borderId="1" xfId="0" applyFont="1" applyFill="1" applyBorder="1" applyAlignment="1">
      <alignment horizontal="left" wrapText="1"/>
    </xf>
    <xf numFmtId="167" fontId="93" fillId="61" borderId="1" xfId="1" applyNumberFormat="1" applyFont="1" applyFill="1" applyBorder="1" applyAlignment="1">
      <alignment horizontal="left"/>
    </xf>
    <xf numFmtId="167" fontId="93" fillId="61" borderId="1" xfId="1" applyNumberFormat="1" applyFont="1" applyFill="1" applyBorder="1" applyAlignment="1">
      <alignment horizontal="left" wrapText="1"/>
    </xf>
    <xf numFmtId="0" fontId="21" fillId="61" borderId="1" xfId="634" applyFill="1" applyBorder="1"/>
    <xf numFmtId="0" fontId="35" fillId="61" borderId="1" xfId="634" applyFont="1" applyFill="1" applyBorder="1"/>
    <xf numFmtId="0" fontId="107" fillId="4" borderId="0" xfId="700" applyFill="1"/>
    <xf numFmtId="0" fontId="6" fillId="61" borderId="1" xfId="0" applyFont="1" applyFill="1" applyBorder="1" applyAlignment="1">
      <alignment horizontal="left" vertical="top"/>
    </xf>
    <xf numFmtId="0" fontId="6" fillId="61" borderId="1" xfId="0" applyFont="1" applyFill="1" applyBorder="1" applyAlignment="1">
      <alignment horizontal="left" vertical="top" wrapText="1"/>
    </xf>
    <xf numFmtId="0" fontId="108" fillId="61" borderId="1" xfId="0" applyFont="1" applyFill="1" applyBorder="1"/>
    <xf numFmtId="0" fontId="108" fillId="61" borderId="1" xfId="0" applyFont="1" applyFill="1" applyBorder="1" applyAlignment="1">
      <alignment horizontal="center" wrapText="1"/>
    </xf>
    <xf numFmtId="0" fontId="6" fillId="61" borderId="1" xfId="0" applyFont="1" applyFill="1" applyBorder="1" applyAlignment="1">
      <alignment horizontal="center"/>
    </xf>
    <xf numFmtId="0" fontId="72" fillId="0" borderId="1" xfId="0" applyFont="1" applyFill="1" applyBorder="1" applyAlignment="1">
      <alignment horizontal="left"/>
    </xf>
    <xf numFmtId="2" fontId="72" fillId="0" borderId="1" xfId="0" applyNumberFormat="1" applyFont="1" applyFill="1" applyBorder="1"/>
    <xf numFmtId="0" fontId="108" fillId="61" borderId="1" xfId="0" applyFont="1" applyFill="1" applyBorder="1" applyAlignment="1">
      <alignment wrapText="1"/>
    </xf>
    <xf numFmtId="0" fontId="6" fillId="61" borderId="1" xfId="0" applyFont="1" applyFill="1" applyBorder="1" applyAlignment="1">
      <alignment horizontal="center" wrapText="1"/>
    </xf>
    <xf numFmtId="0" fontId="6" fillId="61" borderId="1" xfId="0" applyFont="1" applyFill="1" applyBorder="1" applyAlignment="1">
      <alignment horizontal="left"/>
    </xf>
    <xf numFmtId="0" fontId="6" fillId="61" borderId="1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/>
    </xf>
    <xf numFmtId="0" fontId="86" fillId="61" borderId="42" xfId="0" applyFont="1" applyFill="1" applyBorder="1"/>
    <xf numFmtId="0" fontId="90" fillId="61" borderId="42" xfId="0" applyFont="1" applyFill="1" applyBorder="1"/>
    <xf numFmtId="0" fontId="90" fillId="61" borderId="42" xfId="0" applyNumberFormat="1" applyFont="1" applyFill="1" applyBorder="1"/>
    <xf numFmtId="0" fontId="90" fillId="61" borderId="43" xfId="0" applyNumberFormat="1" applyFont="1" applyFill="1" applyBorder="1"/>
    <xf numFmtId="0" fontId="90" fillId="61" borderId="42" xfId="0" applyFont="1" applyFill="1" applyBorder="1" applyAlignment="1">
      <alignment wrapText="1"/>
    </xf>
    <xf numFmtId="1" fontId="0" fillId="61" borderId="1" xfId="0" applyNumberFormat="1" applyFill="1" applyBorder="1" applyAlignment="1">
      <alignment wrapText="1"/>
    </xf>
    <xf numFmtId="1" fontId="6" fillId="61" borderId="1" xfId="0" applyNumberFormat="1" applyFont="1" applyFill="1" applyBorder="1" applyAlignment="1">
      <alignment wrapText="1"/>
    </xf>
    <xf numFmtId="0" fontId="83" fillId="0" borderId="40" xfId="0" applyFont="1" applyFill="1" applyBorder="1" applyAlignment="1">
      <alignment horizontal="center" vertical="top" wrapText="1"/>
    </xf>
    <xf numFmtId="0" fontId="83" fillId="60" borderId="40" xfId="0" applyFont="1" applyFill="1" applyBorder="1" applyAlignment="1">
      <alignment horizontal="center" vertical="top" wrapText="1"/>
    </xf>
    <xf numFmtId="1" fontId="83" fillId="60" borderId="40" xfId="0" applyNumberFormat="1" applyFont="1" applyFill="1" applyBorder="1" applyAlignment="1">
      <alignment horizontal="center" vertical="top" wrapText="1"/>
    </xf>
    <xf numFmtId="0" fontId="83" fillId="60" borderId="37" xfId="0" applyFont="1" applyFill="1" applyBorder="1" applyAlignment="1">
      <alignment horizontal="center" vertical="top" wrapText="1"/>
    </xf>
    <xf numFmtId="1" fontId="83" fillId="60" borderId="37" xfId="0" applyNumberFormat="1" applyFont="1" applyFill="1" applyBorder="1" applyAlignment="1">
      <alignment horizontal="center" vertical="top" wrapText="1"/>
    </xf>
    <xf numFmtId="0" fontId="96" fillId="0" borderId="1" xfId="699" applyFont="1" applyBorder="1"/>
    <xf numFmtId="3" fontId="97" fillId="0" borderId="1" xfId="699" applyNumberFormat="1" applyFont="1" applyBorder="1"/>
    <xf numFmtId="3" fontId="97" fillId="0" borderId="1" xfId="647" applyNumberFormat="1" applyFont="1" applyBorder="1"/>
    <xf numFmtId="3" fontId="86" fillId="0" borderId="1" xfId="0" applyNumberFormat="1" applyFont="1" applyBorder="1"/>
    <xf numFmtId="3" fontId="86" fillId="0" borderId="1" xfId="0" applyNumberFormat="1" applyFont="1" applyFill="1" applyBorder="1"/>
    <xf numFmtId="3" fontId="97" fillId="0" borderId="1" xfId="699" applyNumberFormat="1" applyFont="1" applyBorder="1" applyAlignment="1">
      <alignment horizontal="right"/>
    </xf>
    <xf numFmtId="0" fontId="99" fillId="0" borderId="1" xfId="0" applyFont="1" applyFill="1" applyBorder="1" applyAlignment="1">
      <alignment wrapText="1"/>
    </xf>
    <xf numFmtId="0" fontId="99" fillId="0" borderId="1" xfId="0" applyFont="1" applyFill="1" applyBorder="1" applyAlignment="1">
      <alignment horizontal="left" wrapText="1"/>
    </xf>
    <xf numFmtId="3" fontId="100" fillId="0" borderId="1" xfId="0" applyNumberFormat="1" applyFont="1" applyFill="1" applyBorder="1"/>
    <xf numFmtId="0" fontId="96" fillId="0" borderId="29" xfId="699" applyFont="1" applyBorder="1"/>
    <xf numFmtId="3" fontId="97" fillId="0" borderId="29" xfId="647" applyNumberFormat="1" applyFont="1" applyBorder="1"/>
    <xf numFmtId="3" fontId="86" fillId="0" borderId="29" xfId="0" applyNumberFormat="1" applyFont="1" applyBorder="1"/>
    <xf numFmtId="3" fontId="86" fillId="0" borderId="29" xfId="0" applyNumberFormat="1" applyFont="1" applyFill="1" applyBorder="1"/>
    <xf numFmtId="0" fontId="95" fillId="0" borderId="42" xfId="699" applyFont="1" applyBorder="1"/>
    <xf numFmtId="3" fontId="98" fillId="0" borderId="42" xfId="699" applyNumberFormat="1" applyFont="1" applyBorder="1"/>
    <xf numFmtId="3" fontId="90" fillId="0" borderId="42" xfId="0" applyNumberFormat="1" applyFont="1" applyBorder="1"/>
    <xf numFmtId="3" fontId="98" fillId="0" borderId="42" xfId="699" applyNumberFormat="1" applyFont="1" applyFill="1" applyBorder="1"/>
    <xf numFmtId="3" fontId="90" fillId="0" borderId="42" xfId="0" applyNumberFormat="1" applyFont="1" applyFill="1" applyBorder="1" applyAlignment="1">
      <alignment horizontal="right"/>
    </xf>
    <xf numFmtId="3" fontId="97" fillId="0" borderId="29" xfId="699" applyNumberFormat="1" applyFont="1" applyBorder="1" applyAlignment="1">
      <alignment horizontal="right"/>
    </xf>
    <xf numFmtId="3" fontId="90" fillId="0" borderId="42" xfId="0" applyNumberFormat="1" applyFont="1" applyFill="1" applyBorder="1"/>
    <xf numFmtId="0" fontId="95" fillId="0" borderId="29" xfId="699" applyFont="1" applyBorder="1"/>
    <xf numFmtId="3" fontId="98" fillId="0" borderId="29" xfId="647" applyNumberFormat="1" applyFont="1" applyBorder="1"/>
    <xf numFmtId="3" fontId="90" fillId="0" borderId="29" xfId="0" applyNumberFormat="1" applyFont="1" applyBorder="1"/>
    <xf numFmtId="3" fontId="100" fillId="0" borderId="1" xfId="4" applyNumberFormat="1" applyFont="1" applyFill="1" applyBorder="1" applyAlignment="1">
      <alignment horizontal="right"/>
    </xf>
    <xf numFmtId="3" fontId="100" fillId="0" borderId="1" xfId="4" applyNumberFormat="1" applyFont="1" applyFill="1" applyBorder="1"/>
    <xf numFmtId="3" fontId="0" fillId="0" borderId="29" xfId="0" applyNumberFormat="1" applyFill="1" applyBorder="1"/>
    <xf numFmtId="3" fontId="6" fillId="0" borderId="42" xfId="0" applyNumberFormat="1" applyFont="1" applyFill="1" applyBorder="1"/>
    <xf numFmtId="3" fontId="0" fillId="0" borderId="29" xfId="0" applyNumberFormat="1" applyFont="1" applyFill="1" applyBorder="1"/>
    <xf numFmtId="3" fontId="6" fillId="0" borderId="29" xfId="0" applyNumberFormat="1" applyFont="1" applyFill="1" applyBorder="1"/>
    <xf numFmtId="0" fontId="0" fillId="0" borderId="1" xfId="0" applyFont="1" applyBorder="1" applyAlignment="1">
      <alignment horizontal="left" vertical="top"/>
    </xf>
    <xf numFmtId="0" fontId="6" fillId="61" borderId="1" xfId="0" applyFont="1" applyFill="1" applyBorder="1" applyAlignment="1">
      <alignment horizontal="left" wrapText="1"/>
    </xf>
    <xf numFmtId="167" fontId="6" fillId="61" borderId="1" xfId="1" applyNumberFormat="1" applyFont="1" applyFill="1" applyBorder="1"/>
    <xf numFmtId="0" fontId="104" fillId="0" borderId="0" xfId="0" applyFont="1" applyFill="1" applyBorder="1"/>
    <xf numFmtId="0" fontId="105" fillId="0" borderId="0" xfId="0" applyFont="1" applyFill="1" applyBorder="1"/>
    <xf numFmtId="0" fontId="84" fillId="0" borderId="0" xfId="0" applyFont="1" applyFill="1" applyAlignment="1">
      <alignment vertical="center"/>
    </xf>
    <xf numFmtId="167" fontId="0" fillId="0" borderId="0" xfId="1" applyNumberFormat="1" applyFont="1" applyFill="1"/>
    <xf numFmtId="0" fontId="1" fillId="0" borderId="1" xfId="0" applyFont="1" applyFill="1" applyBorder="1"/>
    <xf numFmtId="164" fontId="0" fillId="0" borderId="0" xfId="0" applyNumberFormat="1" applyFill="1"/>
    <xf numFmtId="164" fontId="6" fillId="61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67" fontId="0" fillId="0" borderId="0" xfId="0" applyNumberFormat="1" applyFill="1"/>
    <xf numFmtId="0" fontId="0" fillId="0" borderId="0" xfId="0" applyFill="1" applyAlignment="1">
      <alignment horizontal="left"/>
    </xf>
    <xf numFmtId="0" fontId="94" fillId="0" borderId="0" xfId="0" applyFont="1" applyFill="1"/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3" fontId="6" fillId="0" borderId="0" xfId="0" applyNumberFormat="1" applyFont="1" applyFill="1"/>
    <xf numFmtId="0" fontId="93" fillId="0" borderId="0" xfId="0" applyFont="1" applyFill="1" applyBorder="1"/>
    <xf numFmtId="0" fontId="88" fillId="0" borderId="0" xfId="0" applyFont="1" applyFill="1" applyAlignment="1">
      <alignment horizontal="justify" vertical="center"/>
    </xf>
    <xf numFmtId="2" fontId="0" fillId="0" borderId="0" xfId="0" applyNumberFormat="1" applyFont="1" applyFill="1" applyBorder="1"/>
    <xf numFmtId="167" fontId="0" fillId="0" borderId="0" xfId="1" applyNumberFormat="1" applyFont="1" applyFill="1" applyBorder="1"/>
    <xf numFmtId="0" fontId="6" fillId="0" borderId="0" xfId="0" applyFont="1" applyFill="1" applyAlignment="1">
      <alignment vertical="center"/>
    </xf>
    <xf numFmtId="0" fontId="102" fillId="0" borderId="0" xfId="0" applyFont="1" applyFill="1"/>
    <xf numFmtId="0" fontId="6" fillId="61" borderId="29" xfId="0" applyFont="1" applyFill="1" applyBorder="1" applyAlignment="1">
      <alignment horizontal="center"/>
    </xf>
    <xf numFmtId="0" fontId="6" fillId="61" borderId="33" xfId="0" applyFont="1" applyFill="1" applyBorder="1" applyAlignment="1">
      <alignment horizontal="center"/>
    </xf>
    <xf numFmtId="0" fontId="8" fillId="61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64" fontId="6" fillId="61" borderId="1" xfId="0" applyNumberFormat="1" applyFont="1" applyFill="1" applyBorder="1" applyAlignment="1">
      <alignment horizontal="center" vertical="center" wrapText="1"/>
    </xf>
    <xf numFmtId="0" fontId="79" fillId="62" borderId="1" xfId="0" applyFont="1" applyFill="1" applyBorder="1"/>
    <xf numFmtId="0" fontId="95" fillId="61" borderId="1" xfId="699" applyFont="1" applyFill="1" applyBorder="1" applyAlignment="1">
      <alignment horizontal="center"/>
    </xf>
    <xf numFmtId="0" fontId="35" fillId="61" borderId="1" xfId="0" applyFont="1" applyFill="1" applyBorder="1" applyAlignment="1">
      <alignment horizontal="center"/>
    </xf>
    <xf numFmtId="0" fontId="0" fillId="61" borderId="1" xfId="0" applyFill="1" applyBorder="1" applyAlignment="1">
      <alignment horizontal="left" vertical="top"/>
    </xf>
    <xf numFmtId="0" fontId="6" fillId="61" borderId="1" xfId="0" applyFont="1" applyFill="1" applyBorder="1" applyAlignment="1">
      <alignment horizontal="right" vertical="top"/>
    </xf>
    <xf numFmtId="0" fontId="6" fillId="61" borderId="35" xfId="0" applyFont="1" applyFill="1" applyBorder="1" applyAlignment="1">
      <alignment horizontal="center"/>
    </xf>
    <xf numFmtId="0" fontId="6" fillId="61" borderId="32" xfId="0" applyFont="1" applyFill="1" applyBorder="1" applyAlignment="1">
      <alignment horizontal="center"/>
    </xf>
    <xf numFmtId="0" fontId="6" fillId="61" borderId="46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82" fillId="0" borderId="38" xfId="0" applyFont="1" applyFill="1" applyBorder="1" applyAlignment="1">
      <alignment horizontal="center" vertical="center" wrapText="1"/>
    </xf>
    <xf numFmtId="0" fontId="82" fillId="0" borderId="39" xfId="0" applyFont="1" applyFill="1" applyBorder="1" applyAlignment="1">
      <alignment horizontal="center" vertical="center" wrapText="1"/>
    </xf>
    <xf numFmtId="0" fontId="82" fillId="0" borderId="38" xfId="0" applyFont="1" applyFill="1" applyBorder="1" applyAlignment="1">
      <alignment horizontal="center" vertical="top" wrapText="1"/>
    </xf>
    <xf numFmtId="0" fontId="82" fillId="0" borderId="39" xfId="0" applyFont="1" applyFill="1" applyBorder="1" applyAlignment="1">
      <alignment horizontal="center" vertical="top" wrapText="1"/>
    </xf>
    <xf numFmtId="0" fontId="82" fillId="0" borderId="44" xfId="0" applyFont="1" applyFill="1" applyBorder="1" applyAlignment="1">
      <alignment horizontal="center" vertical="top" wrapText="1"/>
    </xf>
    <xf numFmtId="0" fontId="82" fillId="0" borderId="38" xfId="0" applyFont="1" applyFill="1" applyBorder="1" applyAlignment="1">
      <alignment horizontal="left" vertical="top" wrapText="1"/>
    </xf>
    <xf numFmtId="0" fontId="82" fillId="0" borderId="39" xfId="0" applyFont="1" applyFill="1" applyBorder="1" applyAlignment="1">
      <alignment horizontal="left" vertical="top" wrapText="1"/>
    </xf>
    <xf numFmtId="0" fontId="6" fillId="61" borderId="1" xfId="0" applyFont="1" applyFill="1" applyBorder="1" applyAlignment="1">
      <alignment horizontal="center"/>
    </xf>
  </cellXfs>
  <cellStyles count="701">
    <cellStyle name="20% - Accent1" xfId="417"/>
    <cellStyle name="20% - Accent2" xfId="474"/>
    <cellStyle name="20% - Accent3" xfId="449"/>
    <cellStyle name="20% - Accent4" xfId="418"/>
    <cellStyle name="20% - Accent5" xfId="410"/>
    <cellStyle name="20% - Accent6" xfId="446"/>
    <cellStyle name="20% - uthevingsfarge 1" xfId="23" builtinId="30" customBuiltin="1"/>
    <cellStyle name="20% - uthevingsfarge 1 2" xfId="118"/>
    <cellStyle name="20% - uthevingsfarge 1 2 2" xfId="237"/>
    <cellStyle name="20% - uthevingsfarge 1 2 3" xfId="183"/>
    <cellStyle name="20% - uthevingsfarge 1 2 4" xfId="414"/>
    <cellStyle name="20% - uthevingsfarge 1 3" xfId="46"/>
    <cellStyle name="20% - uthevingsfarge 1 3 2" xfId="411"/>
    <cellStyle name="20% - uthevingsfarge 2" xfId="27" builtinId="34" customBuiltin="1"/>
    <cellStyle name="20% - uthevingsfarge 2 2" xfId="120"/>
    <cellStyle name="20% - uthevingsfarge 2 2 2" xfId="239"/>
    <cellStyle name="20% - uthevingsfarge 2 2 3" xfId="182"/>
    <cellStyle name="20% - uthevingsfarge 2 2 4" xfId="473"/>
    <cellStyle name="20% - uthevingsfarge 2 3" xfId="47"/>
    <cellStyle name="20% - uthevingsfarge 3" xfId="31" builtinId="38" customBuiltin="1"/>
    <cellStyle name="20% - uthevingsfarge 3 2" xfId="121"/>
    <cellStyle name="20% - uthevingsfarge 3 2 2" xfId="240"/>
    <cellStyle name="20% - uthevingsfarge 3 2 3" xfId="184"/>
    <cellStyle name="20% - uthevingsfarge 3 2 4" xfId="413"/>
    <cellStyle name="20% - uthevingsfarge 3 3" xfId="48"/>
    <cellStyle name="20% - uthevingsfarge 4" xfId="35" builtinId="42" customBuiltin="1"/>
    <cellStyle name="20% - uthevingsfarge 4 2" xfId="122"/>
    <cellStyle name="20% - uthevingsfarge 4 2 2" xfId="241"/>
    <cellStyle name="20% - uthevingsfarge 4 2 3" xfId="180"/>
    <cellStyle name="20% - uthevingsfarge 4 2 4" xfId="472"/>
    <cellStyle name="20% - uthevingsfarge 4 3" xfId="49"/>
    <cellStyle name="20% - uthevingsfarge 5" xfId="39" builtinId="46" customBuiltin="1"/>
    <cellStyle name="20% - uthevingsfarge 5 2" xfId="123"/>
    <cellStyle name="20% - uthevingsfarge 5 2 2" xfId="242"/>
    <cellStyle name="20% - uthevingsfarge 5 2 3" xfId="186"/>
    <cellStyle name="20% - uthevingsfarge 5 2 4" xfId="487"/>
    <cellStyle name="20% - uthevingsfarge 5 3" xfId="50"/>
    <cellStyle name="20% - uthevingsfarge 5 3 2" xfId="431"/>
    <cellStyle name="20% - uthevingsfarge 6" xfId="43" builtinId="50" customBuiltin="1"/>
    <cellStyle name="20% - uthevingsfarge 6 2" xfId="124"/>
    <cellStyle name="20% - uthevingsfarge 6 2 2" xfId="243"/>
    <cellStyle name="20% - uthevingsfarge 6 2 3" xfId="187"/>
    <cellStyle name="20% - uthevingsfarge 6 3" xfId="51"/>
    <cellStyle name="40% - Accent1" xfId="462"/>
    <cellStyle name="40% - Accent2" xfId="430"/>
    <cellStyle name="40% - Accent3" xfId="409"/>
    <cellStyle name="40% - Accent4" xfId="445"/>
    <cellStyle name="40% - Accent5" xfId="461"/>
    <cellStyle name="40% - Accent6" xfId="429"/>
    <cellStyle name="40% - uthevingsfarge 1" xfId="24" builtinId="31" customBuiltin="1"/>
    <cellStyle name="40% - uthevingsfarge 1 2" xfId="125"/>
    <cellStyle name="40% - uthevingsfarge 1 2 2" xfId="244"/>
    <cellStyle name="40% - uthevingsfarge 1 2 3" xfId="188"/>
    <cellStyle name="40% - uthevingsfarge 1 2 4" xfId="481"/>
    <cellStyle name="40% - uthevingsfarge 1 3" xfId="52"/>
    <cellStyle name="40% - uthevingsfarge 1 3 2" xfId="463"/>
    <cellStyle name="40% - uthevingsfarge 2" xfId="28" builtinId="35" customBuiltin="1"/>
    <cellStyle name="40% - uthevingsfarge 2 2" xfId="126"/>
    <cellStyle name="40% - uthevingsfarge 2 2 2" xfId="245"/>
    <cellStyle name="40% - uthevingsfarge 2 2 3" xfId="189"/>
    <cellStyle name="40% - uthevingsfarge 2 3" xfId="53"/>
    <cellStyle name="40% - uthevingsfarge 3" xfId="32" builtinId="39" customBuiltin="1"/>
    <cellStyle name="40% - uthevingsfarge 3 2" xfId="127"/>
    <cellStyle name="40% - uthevingsfarge 3 2 2" xfId="246"/>
    <cellStyle name="40% - uthevingsfarge 3 2 3" xfId="190"/>
    <cellStyle name="40% - uthevingsfarge 3 2 4" xfId="438"/>
    <cellStyle name="40% - uthevingsfarge 3 3" xfId="54"/>
    <cellStyle name="40% - uthevingsfarge 4" xfId="36" builtinId="43" customBuiltin="1"/>
    <cellStyle name="40% - uthevingsfarge 4 2" xfId="128"/>
    <cellStyle name="40% - uthevingsfarge 4 2 2" xfId="247"/>
    <cellStyle name="40% - uthevingsfarge 4 2 3" xfId="191"/>
    <cellStyle name="40% - uthevingsfarge 4 2 4" xfId="482"/>
    <cellStyle name="40% - uthevingsfarge 4 3" xfId="55"/>
    <cellStyle name="40% - uthevingsfarge 5" xfId="40" builtinId="47" customBuiltin="1"/>
    <cellStyle name="40% - uthevingsfarge 5 2" xfId="129"/>
    <cellStyle name="40% - uthevingsfarge 5 2 2" xfId="248"/>
    <cellStyle name="40% - uthevingsfarge 5 2 3" xfId="192"/>
    <cellStyle name="40% - uthevingsfarge 5 2 4" xfId="448"/>
    <cellStyle name="40% - uthevingsfarge 5 3" xfId="56"/>
    <cellStyle name="40% - uthevingsfarge 5 3 2" xfId="447"/>
    <cellStyle name="40% - uthevingsfarge 6" xfId="44" builtinId="51" customBuiltin="1"/>
    <cellStyle name="40% - uthevingsfarge 6 2" xfId="130"/>
    <cellStyle name="40% - uthevingsfarge 6 2 2" xfId="249"/>
    <cellStyle name="40% - uthevingsfarge 6 2 3" xfId="193"/>
    <cellStyle name="40% - uthevingsfarge 6 2 4" xfId="437"/>
    <cellStyle name="40% - uthevingsfarge 6 3" xfId="57"/>
    <cellStyle name="60% - Accent1" xfId="408"/>
    <cellStyle name="60% - Accent2" xfId="407"/>
    <cellStyle name="60% - Accent3" xfId="444"/>
    <cellStyle name="60% - Accent4" xfId="460"/>
    <cellStyle name="60% - Accent5" xfId="428"/>
    <cellStyle name="60% - Accent6" xfId="406"/>
    <cellStyle name="60% - uthevingsfarge 1" xfId="25" builtinId="32" customBuiltin="1"/>
    <cellStyle name="60% - uthevingsfarge 1 2" xfId="131"/>
    <cellStyle name="60% - uthevingsfarge 1 2 2" xfId="250"/>
    <cellStyle name="60% - uthevingsfarge 1 2 3" xfId="194"/>
    <cellStyle name="60% - uthevingsfarge 1 2 4" xfId="480"/>
    <cellStyle name="60% - uthevingsfarge 1 3" xfId="58"/>
    <cellStyle name="60% - uthevingsfarge 2" xfId="29" builtinId="36" customBuiltin="1"/>
    <cellStyle name="60% - uthevingsfarge 2 2" xfId="132"/>
    <cellStyle name="60% - uthevingsfarge 2 2 2" xfId="251"/>
    <cellStyle name="60% - uthevingsfarge 2 2 3" xfId="195"/>
    <cellStyle name="60% - uthevingsfarge 2 3" xfId="59"/>
    <cellStyle name="60% - uthevingsfarge 3" xfId="33" builtinId="40" customBuiltin="1"/>
    <cellStyle name="60% - uthevingsfarge 3 2" xfId="133"/>
    <cellStyle name="60% - uthevingsfarge 3 2 2" xfId="252"/>
    <cellStyle name="60% - uthevingsfarge 3 2 3" xfId="196"/>
    <cellStyle name="60% - uthevingsfarge 3 2 4" xfId="471"/>
    <cellStyle name="60% - uthevingsfarge 3 3" xfId="60"/>
    <cellStyle name="60% - uthevingsfarge 4" xfId="37" builtinId="44" customBuiltin="1"/>
    <cellStyle name="60% - uthevingsfarge 4 2" xfId="134"/>
    <cellStyle name="60% - uthevingsfarge 4 2 2" xfId="253"/>
    <cellStyle name="60% - uthevingsfarge 4 2 3" xfId="197"/>
    <cellStyle name="60% - uthevingsfarge 4 2 4" xfId="486"/>
    <cellStyle name="60% - uthevingsfarge 4 3" xfId="61"/>
    <cellStyle name="60% - uthevingsfarge 5" xfId="41" builtinId="48" customBuiltin="1"/>
    <cellStyle name="60% - uthevingsfarge 5 2" xfId="135"/>
    <cellStyle name="60% - uthevingsfarge 5 2 2" xfId="254"/>
    <cellStyle name="60% - uthevingsfarge 5 2 3" xfId="198"/>
    <cellStyle name="60% - uthevingsfarge 5 3" xfId="62"/>
    <cellStyle name="60% - uthevingsfarge 6" xfId="45" builtinId="52" customBuiltin="1"/>
    <cellStyle name="60% - uthevingsfarge 6 2" xfId="136"/>
    <cellStyle name="60% - uthevingsfarge 6 2 2" xfId="255"/>
    <cellStyle name="60% - uthevingsfarge 6 2 3" xfId="199"/>
    <cellStyle name="60% - uthevingsfarge 6 2 4" xfId="435"/>
    <cellStyle name="60% - uthevingsfarge 6 3" xfId="63"/>
    <cellStyle name="Accent1" xfId="443"/>
    <cellStyle name="Accent2" xfId="459"/>
    <cellStyle name="Accent3" xfId="427"/>
    <cellStyle name="Accent4" xfId="405"/>
    <cellStyle name="Accent5" xfId="442"/>
    <cellStyle name="Accent6" xfId="458"/>
    <cellStyle name="Bad" xfId="426"/>
    <cellStyle name="Benyttet hyperkobling" xfId="546" builtinId="9" customBuiltin="1"/>
    <cellStyle name="Beregning" xfId="4" builtinId="22" customBuiltin="1"/>
    <cellStyle name="Beregning 2" xfId="137"/>
    <cellStyle name="Beregning 2 2" xfId="256"/>
    <cellStyle name="Beregning 2 3" xfId="200"/>
    <cellStyle name="Beregning 2 4" xfId="479"/>
    <cellStyle name="Beregning 3" xfId="64"/>
    <cellStyle name="Calculation" xfId="404"/>
    <cellStyle name="Check Cell" xfId="436"/>
    <cellStyle name="Comma" xfId="476"/>
    <cellStyle name="Comma [0]" xfId="475"/>
    <cellStyle name="Comma 2" xfId="65"/>
    <cellStyle name="Comma 2 2" xfId="108"/>
    <cellStyle name="Comma 3" xfId="66"/>
    <cellStyle name="Currency" xfId="433"/>
    <cellStyle name="Currency [0]" xfId="452"/>
    <cellStyle name="Currency 2" xfId="109"/>
    <cellStyle name="Currency 2 2" xfId="169"/>
    <cellStyle name="Dårlig" xfId="14" builtinId="27" customBuiltin="1"/>
    <cellStyle name="Dårlig 2" xfId="138"/>
    <cellStyle name="Dårlig 2 2" xfId="257"/>
    <cellStyle name="Dårlig 2 3" xfId="201"/>
    <cellStyle name="Dårlig 3" xfId="67"/>
    <cellStyle name="Explanatory Text" xfId="420"/>
    <cellStyle name="Forklarende tekst" xfId="20" builtinId="53" customBuiltin="1"/>
    <cellStyle name="Forklarende tekst 2" xfId="139"/>
    <cellStyle name="Forklarende tekst 2 2" xfId="258"/>
    <cellStyle name="Forklarende tekst 2 3" xfId="202"/>
    <cellStyle name="Forklarende tekst 3" xfId="68"/>
    <cellStyle name="God" xfId="13" builtinId="26" customBuiltin="1"/>
    <cellStyle name="God 2" xfId="140"/>
    <cellStyle name="God 2 2" xfId="259"/>
    <cellStyle name="God 2 3" xfId="203"/>
    <cellStyle name="God 3" xfId="69"/>
    <cellStyle name="Good" xfId="403"/>
    <cellStyle name="Heading 1" xfId="419"/>
    <cellStyle name="Heading 2" xfId="402"/>
    <cellStyle name="Heading 3" xfId="441"/>
    <cellStyle name="Heading 4" xfId="457"/>
    <cellStyle name="Hyperkobling" xfId="700" builtinId="8"/>
    <cellStyle name="Hyperkobling 2" xfId="70"/>
    <cellStyle name="Hyperkobling 2 2" xfId="545"/>
    <cellStyle name="Inndata" xfId="2" builtinId="20" customBuiltin="1"/>
    <cellStyle name="Inndata 2" xfId="141"/>
    <cellStyle name="Inndata 2 2" xfId="260"/>
    <cellStyle name="Inndata 2 3" xfId="204"/>
    <cellStyle name="Inndata 2 4" xfId="465"/>
    <cellStyle name="Inndata 3" xfId="71"/>
    <cellStyle name="Inndata 3 2" xfId="412"/>
    <cellStyle name="Input" xfId="425"/>
    <cellStyle name="Koblet celle" xfId="16" builtinId="24" customBuiltin="1"/>
    <cellStyle name="Koblet celle 2" xfId="142"/>
    <cellStyle name="Koblet celle 2 2" xfId="261"/>
    <cellStyle name="Koblet celle 2 3" xfId="205"/>
    <cellStyle name="Koblet celle 3" xfId="72"/>
    <cellStyle name="Komma" xfId="647" builtinId="3"/>
    <cellStyle name="Komma 2" xfId="73"/>
    <cellStyle name="Komma 2 2" xfId="105"/>
    <cellStyle name="Komma 2 3" xfId="221"/>
    <cellStyle name="Komma 2 4" xfId="316"/>
    <cellStyle name="Komma 2 5" xfId="501"/>
    <cellStyle name="Komma 2 5 2" xfId="515"/>
    <cellStyle name="Komma 2 6" xfId="649"/>
    <cellStyle name="Komma 3" xfId="104"/>
    <cellStyle name="Komma 4" xfId="394"/>
    <cellStyle name="Komma 4 2" xfId="608"/>
    <cellStyle name="Komma 4 3" xfId="540"/>
    <cellStyle name="Komma 5" xfId="511"/>
    <cellStyle name="Komma 5 2" xfId="542"/>
    <cellStyle name="Kontrollcelle" xfId="17" builtinId="23" customBuiltin="1"/>
    <cellStyle name="Kontrollcelle 2" xfId="143"/>
    <cellStyle name="Kontrollcelle 2 2" xfId="262"/>
    <cellStyle name="Kontrollcelle 2 3" xfId="206"/>
    <cellStyle name="Kontrollcelle 2 4" xfId="478"/>
    <cellStyle name="Kontrollcelle 3" xfId="74"/>
    <cellStyle name="Linked Cell" xfId="401"/>
    <cellStyle name="Merknad" xfId="19" builtinId="10" customBuiltin="1"/>
    <cellStyle name="Merknad 2" xfId="144"/>
    <cellStyle name="Merknad 3" xfId="222"/>
    <cellStyle name="Merknad 4" xfId="75"/>
    <cellStyle name="Merknad 5" xfId="502"/>
    <cellStyle name="Merknad 5 2" xfId="516"/>
    <cellStyle name="Neutral" xfId="440"/>
    <cellStyle name="Normal" xfId="0" builtinId="0"/>
    <cellStyle name="Normal 10" xfId="102"/>
    <cellStyle name="Normal 10 2" xfId="228"/>
    <cellStyle name="Normal 10 2 2" xfId="352"/>
    <cellStyle name="Normal 10 3" xfId="293"/>
    <cellStyle name="Normal 10 3 2" xfId="374"/>
    <cellStyle name="Normal 10 4" xfId="327"/>
    <cellStyle name="Normal 100" xfId="639"/>
    <cellStyle name="Normal 101" xfId="645"/>
    <cellStyle name="Normal 102" xfId="646"/>
    <cellStyle name="Normal 103" xfId="652"/>
    <cellStyle name="Normal 11" xfId="107"/>
    <cellStyle name="Normal 11 2" xfId="231"/>
    <cellStyle name="Normal 11 2 2" xfId="354"/>
    <cellStyle name="Normal 11 3" xfId="296"/>
    <cellStyle name="Normal 11 3 2" xfId="377"/>
    <cellStyle name="Normal 11 4" xfId="330"/>
    <cellStyle name="Normal 12" xfId="113"/>
    <cellStyle name="Normal 12 2" xfId="233"/>
    <cellStyle name="Normal 12 2 2" xfId="356"/>
    <cellStyle name="Normal 12 3" xfId="298"/>
    <cellStyle name="Normal 12 3 2" xfId="379"/>
    <cellStyle name="Normal 12 4" xfId="332"/>
    <cellStyle name="Normal 13" xfId="114"/>
    <cellStyle name="Normal 13 2" xfId="234"/>
    <cellStyle name="Normal 13 2 2" xfId="357"/>
    <cellStyle name="Normal 13 3" xfId="299"/>
    <cellStyle name="Normal 13 3 2" xfId="380"/>
    <cellStyle name="Normal 13 4" xfId="333"/>
    <cellStyle name="Normal 14" xfId="163"/>
    <cellStyle name="Normal 14 2" xfId="278"/>
    <cellStyle name="Normal 14 2 2" xfId="361"/>
    <cellStyle name="Normal 14 3" xfId="303"/>
    <cellStyle name="Normal 14 3 2" xfId="384"/>
    <cellStyle name="Normal 14 4" xfId="337"/>
    <cellStyle name="Normal 15" xfId="167"/>
    <cellStyle name="Normal 15 2" xfId="282"/>
    <cellStyle name="Normal 15 2 2" xfId="365"/>
    <cellStyle name="Normal 15 3" xfId="307"/>
    <cellStyle name="Normal 15 3 2" xfId="388"/>
    <cellStyle name="Normal 15 4" xfId="341"/>
    <cellStyle name="Normal 16" xfId="177"/>
    <cellStyle name="Normal 16 2" xfId="7"/>
    <cellStyle name="Normal 16 3" xfId="346"/>
    <cellStyle name="Normal 17" xfId="179"/>
    <cellStyle name="Normal 17 2" xfId="347"/>
    <cellStyle name="Normal 17 3" xfId="344"/>
    <cellStyle name="Normal 17 3 2" xfId="507"/>
    <cellStyle name="Normal 17 3 2 2" xfId="517"/>
    <cellStyle name="Normal 17 4" xfId="392"/>
    <cellStyle name="Normal 17 4 2" xfId="607"/>
    <cellStyle name="Normal 18" xfId="287"/>
    <cellStyle name="Normal 18 2" xfId="368"/>
    <cellStyle name="Normal 19" xfId="311"/>
    <cellStyle name="Normal 2" xfId="76"/>
    <cellStyle name="Normal 2 10" xfId="315"/>
    <cellStyle name="Normal 2 11" xfId="467"/>
    <cellStyle name="Normal 2 12" xfId="648"/>
    <cellStyle name="Normal 2 2" xfId="5"/>
    <cellStyle name="Normal 2 2 2" xfId="146"/>
    <cellStyle name="Normal 2 2 3" xfId="318"/>
    <cellStyle name="Normal 2 2 4" xfId="470"/>
    <cellStyle name="Normal 2 2_Tabell 5.5" xfId="171"/>
    <cellStyle name="Normal 2 3" xfId="103"/>
    <cellStyle name="Normal 2 3 2" xfId="145"/>
    <cellStyle name="Normal 2 3 3" xfId="229"/>
    <cellStyle name="Normal 2 3 3 2" xfId="328"/>
    <cellStyle name="Normal 2 3 4" xfId="294"/>
    <cellStyle name="Normal 2 3 4 2" xfId="375"/>
    <cellStyle name="Normal 2 3_Tabell 5.5" xfId="172"/>
    <cellStyle name="Normal 2 4" xfId="116"/>
    <cellStyle name="Normal 2 4 2" xfId="235"/>
    <cellStyle name="Normal 2 4 2 2" xfId="358"/>
    <cellStyle name="Normal 2 4 3" xfId="300"/>
    <cellStyle name="Normal 2 4 3 2" xfId="381"/>
    <cellStyle name="Normal 2 4 4" xfId="334"/>
    <cellStyle name="Normal 2 5" xfId="164"/>
    <cellStyle name="Normal 2 5 2" xfId="279"/>
    <cellStyle name="Normal 2 5 2 2" xfId="362"/>
    <cellStyle name="Normal 2 5 3" xfId="304"/>
    <cellStyle name="Normal 2 5 3 2" xfId="385"/>
    <cellStyle name="Normal 2 5 4" xfId="338"/>
    <cellStyle name="Normal 2 6" xfId="317"/>
    <cellStyle name="Normal 2 7" xfId="345"/>
    <cellStyle name="Normal 2 8" xfId="312"/>
    <cellStyle name="Normal 2 9" xfId="322"/>
    <cellStyle name="Normal 2_data" xfId="310"/>
    <cellStyle name="Normal 20" xfId="391"/>
    <cellStyle name="Normal 21" xfId="6"/>
    <cellStyle name="Normal 22" xfId="393"/>
    <cellStyle name="Normal 22 2" xfId="510"/>
    <cellStyle name="Normal 22 2 2" xfId="618"/>
    <cellStyle name="Normal 23" xfId="396"/>
    <cellStyle name="Normal 23 2" xfId="518"/>
    <cellStyle name="Normal 23 2 2" xfId="620"/>
    <cellStyle name="Normal 23 3" xfId="610"/>
    <cellStyle name="Normal 24" xfId="397"/>
    <cellStyle name="Normal 24 2" xfId="519"/>
    <cellStyle name="Normal 24 2 2" xfId="621"/>
    <cellStyle name="Normal 24 3" xfId="611"/>
    <cellStyle name="Normal 25" xfId="398"/>
    <cellStyle name="Normal 25 2" xfId="513"/>
    <cellStyle name="Normal 25 3" xfId="520"/>
    <cellStyle name="Normal 25 4" xfId="612"/>
    <cellStyle name="Normal 26" xfId="464"/>
    <cellStyle name="Normal 26 2" xfId="521"/>
    <cellStyle name="Normal 26 2 2" xfId="622"/>
    <cellStyle name="Normal 26 3" xfId="613"/>
    <cellStyle name="Normal 27" xfId="490"/>
    <cellStyle name="Normal 27 2" xfId="522"/>
    <cellStyle name="Normal 27 2 2" xfId="623"/>
    <cellStyle name="Normal 27 3" xfId="614"/>
    <cellStyle name="Normal 27 4" xfId="544"/>
    <cellStyle name="Normal 27 4 2" xfId="644"/>
    <cellStyle name="Normal 27 5" xfId="635"/>
    <cellStyle name="Normal 28" xfId="434"/>
    <cellStyle name="Normal 28 2" xfId="523"/>
    <cellStyle name="Normal 28 2 2" xfId="624"/>
    <cellStyle name="Normal 29" xfId="491"/>
    <cellStyle name="Normal 29 2" xfId="524"/>
    <cellStyle name="Normal 29 2 2" xfId="625"/>
    <cellStyle name="Normal 3" xfId="77"/>
    <cellStyle name="Normal 3 10" xfId="650"/>
    <cellStyle name="Normal 3 2" xfId="78"/>
    <cellStyle name="Normal 3 2 2" xfId="111"/>
    <cellStyle name="Normal 3 2 2 2" xfId="170"/>
    <cellStyle name="Normal 3 2 2 2 2" xfId="284"/>
    <cellStyle name="Normal 3 2 2 2 2 2" xfId="367"/>
    <cellStyle name="Normal 3 2 2 2 3" xfId="309"/>
    <cellStyle name="Normal 3 2 2 2 3 2" xfId="390"/>
    <cellStyle name="Normal 3 2 2 2 4" xfId="343"/>
    <cellStyle name="Normal 3 2 2 3" xfId="232"/>
    <cellStyle name="Normal 3 2 2 3 2" xfId="355"/>
    <cellStyle name="Normal 3 2 2 4" xfId="297"/>
    <cellStyle name="Normal 3 2 2 4 2" xfId="378"/>
    <cellStyle name="Normal 3 2 2 5" xfId="331"/>
    <cellStyle name="Normal 3 2 3" xfId="166"/>
    <cellStyle name="Normal 3 2 3 2" xfId="281"/>
    <cellStyle name="Normal 3 2 3 2 2" xfId="364"/>
    <cellStyle name="Normal 3 2 3 3" xfId="306"/>
    <cellStyle name="Normal 3 2 3 3 2" xfId="387"/>
    <cellStyle name="Normal 3 2 3 4" xfId="340"/>
    <cellStyle name="Normal 3 3" xfId="106"/>
    <cellStyle name="Normal 3 3 2" xfId="230"/>
    <cellStyle name="Normal 3 3 2 2" xfId="353"/>
    <cellStyle name="Normal 3 3 3" xfId="295"/>
    <cellStyle name="Normal 3 3 3 2" xfId="376"/>
    <cellStyle name="Normal 3 3 4" xfId="329"/>
    <cellStyle name="Normal 3 4" xfId="110"/>
    <cellStyle name="Normal 3 5" xfId="117"/>
    <cellStyle name="Normal 3 5 2" xfId="236"/>
    <cellStyle name="Normal 3 5 2 2" xfId="359"/>
    <cellStyle name="Normal 3 5 3" xfId="301"/>
    <cellStyle name="Normal 3 5 3 2" xfId="382"/>
    <cellStyle name="Normal 3 5 4" xfId="335"/>
    <cellStyle name="Normal 3 6" xfId="223"/>
    <cellStyle name="Normal 3 7" xfId="319"/>
    <cellStyle name="Normal 3 8" xfId="313"/>
    <cellStyle name="Normal 3 9" xfId="503"/>
    <cellStyle name="Normal 3 9 2" xfId="525"/>
    <cellStyle name="Normal 3 9 3" xfId="616"/>
    <cellStyle name="Normal 3 9 4" xfId="547"/>
    <cellStyle name="Normal 3_Fig 6.1" xfId="286"/>
    <cellStyle name="Normal 30" xfId="492"/>
    <cellStyle name="Normal 30 2" xfId="526"/>
    <cellStyle name="Normal 30 2 2" xfId="626"/>
    <cellStyle name="Normal 31" xfId="493"/>
    <cellStyle name="Normal 31 2" xfId="527"/>
    <cellStyle name="Normal 31 2 2" xfId="627"/>
    <cellStyle name="Normal 32" xfId="494"/>
    <cellStyle name="Normal 32 2" xfId="528"/>
    <cellStyle name="Normal 32 2 2" xfId="628"/>
    <cellStyle name="Normal 33" xfId="495"/>
    <cellStyle name="Normal 33 2" xfId="529"/>
    <cellStyle name="Normal 33 2 2" xfId="629"/>
    <cellStyle name="Normal 34" xfId="496"/>
    <cellStyle name="Normal 34 2" xfId="530"/>
    <cellStyle name="Normal 34 2 2" xfId="630"/>
    <cellStyle name="Normal 35" xfId="497"/>
    <cellStyle name="Normal 35 2" xfId="531"/>
    <cellStyle name="Normal 35 2 2" xfId="631"/>
    <cellStyle name="Normal 36" xfId="498"/>
    <cellStyle name="Normal 36 2" xfId="532"/>
    <cellStyle name="Normal 36 2 2" xfId="632"/>
    <cellStyle name="Normal 37" xfId="499"/>
    <cellStyle name="Normal 37 2" xfId="533"/>
    <cellStyle name="Normal 37 2 2" xfId="633"/>
    <cellStyle name="Normal 38" xfId="500"/>
    <cellStyle name="Normal 38 2" xfId="534"/>
    <cellStyle name="Normal 38 3" xfId="615"/>
    <cellStyle name="Normal 38 4" xfId="548"/>
    <cellStyle name="Normal 39" xfId="508"/>
    <cellStyle name="Normal 39 2" xfId="641"/>
    <cellStyle name="Normal 39 3" xfId="636"/>
    <cellStyle name="Normal 4" xfId="79"/>
    <cellStyle name="Normal 4 2" xfId="112"/>
    <cellStyle name="Normal 4 3" xfId="119"/>
    <cellStyle name="Normal 4 3 2" xfId="285"/>
    <cellStyle name="Normal 4 3 3" xfId="238"/>
    <cellStyle name="Normal 4 3 4" xfId="505"/>
    <cellStyle name="Normal 4 3 4 2" xfId="535"/>
    <cellStyle name="Normal 4 4" xfId="320"/>
    <cellStyle name="Normal 4_Tabell 5.5" xfId="173"/>
    <cellStyle name="Normal 40" xfId="509"/>
    <cellStyle name="Normal 40 2" xfId="642"/>
    <cellStyle name="Normal 40 3" xfId="637"/>
    <cellStyle name="Normal 41" xfId="514"/>
    <cellStyle name="Normal 41 2" xfId="549"/>
    <cellStyle name="Normal 41 3" xfId="643"/>
    <cellStyle name="Normal 41 4" xfId="638"/>
    <cellStyle name="Normal 42" xfId="539"/>
    <cellStyle name="Normal 42 2" xfId="550"/>
    <cellStyle name="Normal 43" xfId="551"/>
    <cellStyle name="Normal 44" xfId="552"/>
    <cellStyle name="Normal 45" xfId="553"/>
    <cellStyle name="Normal 46" xfId="554"/>
    <cellStyle name="Normal 47" xfId="555"/>
    <cellStyle name="Normal 48" xfId="556"/>
    <cellStyle name="Normal 49" xfId="557"/>
    <cellStyle name="Normal 5" xfId="80"/>
    <cellStyle name="Normal 5 2" xfId="162"/>
    <cellStyle name="Normal 5 2 2" xfId="168"/>
    <cellStyle name="Normal 5 2 2 2" xfId="283"/>
    <cellStyle name="Normal 5 2 2 2 2" xfId="366"/>
    <cellStyle name="Normal 5 2 2 3" xfId="308"/>
    <cellStyle name="Normal 5 2 2 3 2" xfId="389"/>
    <cellStyle name="Normal 5 2 2 4" xfId="342"/>
    <cellStyle name="Normal 5 2 2 5" xfId="399"/>
    <cellStyle name="Normal 5 2 3" xfId="277"/>
    <cellStyle name="Normal 5 2 3 2" xfId="360"/>
    <cellStyle name="Normal 5 2 4" xfId="302"/>
    <cellStyle name="Normal 5 2 4 2" xfId="383"/>
    <cellStyle name="Normal 5 2 5" xfId="336"/>
    <cellStyle name="Normal 5 2 6" xfId="423"/>
    <cellStyle name="Normal 5 2 6 2" xfId="536"/>
    <cellStyle name="Normal 5 3" xfId="165"/>
    <cellStyle name="Normal 5 3 2" xfId="280"/>
    <cellStyle name="Normal 5 3 2 2" xfId="363"/>
    <cellStyle name="Normal 5 3 3" xfId="305"/>
    <cellStyle name="Normal 5 3 3 2" xfId="386"/>
    <cellStyle name="Normal 5 3 4" xfId="339"/>
    <cellStyle name="Normal 5 4" xfId="321"/>
    <cellStyle name="Normal 5 5" xfId="314"/>
    <cellStyle name="Normal 5_Tabell 5.5" xfId="174"/>
    <cellStyle name="Normal 50" xfId="558"/>
    <cellStyle name="Normal 51" xfId="559"/>
    <cellStyle name="Normal 52" xfId="560"/>
    <cellStyle name="Normal 53" xfId="562"/>
    <cellStyle name="Normal 54" xfId="561"/>
    <cellStyle name="Normal 55" xfId="563"/>
    <cellStyle name="Normal 56" xfId="564"/>
    <cellStyle name="Normal 57" xfId="565"/>
    <cellStyle name="Normal 58" xfId="566"/>
    <cellStyle name="Normal 59" xfId="567"/>
    <cellStyle name="Normal 6" xfId="98"/>
    <cellStyle name="Normal 6 2" xfId="115"/>
    <cellStyle name="Normal 6 3" xfId="224"/>
    <cellStyle name="Normal 6 3 2" xfId="289"/>
    <cellStyle name="Normal 6 3 2 2" xfId="370"/>
    <cellStyle name="Normal 6 3 3" xfId="323"/>
    <cellStyle name="Normal 6 4" xfId="181"/>
    <cellStyle name="Normal 60" xfId="568"/>
    <cellStyle name="Normal 61" xfId="569"/>
    <cellStyle name="Normal 62" xfId="570"/>
    <cellStyle name="Normal 63" xfId="571"/>
    <cellStyle name="Normal 64" xfId="572"/>
    <cellStyle name="Normal 65" xfId="573"/>
    <cellStyle name="Normal 66" xfId="574"/>
    <cellStyle name="Normal 67" xfId="575"/>
    <cellStyle name="Normal 68" xfId="576"/>
    <cellStyle name="Normal 69" xfId="577"/>
    <cellStyle name="Normal 7" xfId="99"/>
    <cellStyle name="Normal 7 2" xfId="225"/>
    <cellStyle name="Normal 7 2 2" xfId="349"/>
    <cellStyle name="Normal 7 3" xfId="290"/>
    <cellStyle name="Normal 7 3 2" xfId="371"/>
    <cellStyle name="Normal 7 4" xfId="324"/>
    <cellStyle name="Normal 70" xfId="578"/>
    <cellStyle name="Normal 71" xfId="579"/>
    <cellStyle name="Normal 72" xfId="580"/>
    <cellStyle name="Normal 73" xfId="581"/>
    <cellStyle name="Normal 74" xfId="582"/>
    <cellStyle name="Normal 75" xfId="583"/>
    <cellStyle name="Normal 76" xfId="584"/>
    <cellStyle name="Normal 77" xfId="585"/>
    <cellStyle name="Normal 78" xfId="586"/>
    <cellStyle name="Normal 79" xfId="587"/>
    <cellStyle name="Normal 8" xfId="100"/>
    <cellStyle name="Normal 8 2" xfId="226"/>
    <cellStyle name="Normal 8 2 2" xfId="350"/>
    <cellStyle name="Normal 8 3" xfId="291"/>
    <cellStyle name="Normal 8 3 2" xfId="372"/>
    <cellStyle name="Normal 8 4" xfId="325"/>
    <cellStyle name="Normal 80" xfId="588"/>
    <cellStyle name="Normal 81" xfId="589"/>
    <cellStyle name="Normal 82" xfId="590"/>
    <cellStyle name="Normal 83" xfId="591"/>
    <cellStyle name="Normal 84" xfId="592"/>
    <cellStyle name="Normal 85" xfId="593"/>
    <cellStyle name="Normal 86" xfId="594"/>
    <cellStyle name="Normal 87" xfId="595"/>
    <cellStyle name="Normal 88" xfId="596"/>
    <cellStyle name="Normal 89" xfId="597"/>
    <cellStyle name="Normal 9" xfId="101"/>
    <cellStyle name="Normal 9 2" xfId="227"/>
    <cellStyle name="Normal 9 2 2" xfId="351"/>
    <cellStyle name="Normal 9 3" xfId="292"/>
    <cellStyle name="Normal 9 3 2" xfId="373"/>
    <cellStyle name="Normal 9 4" xfId="326"/>
    <cellStyle name="Normal 90" xfId="598"/>
    <cellStyle name="Normal 91" xfId="599"/>
    <cellStyle name="Normal 92" xfId="600"/>
    <cellStyle name="Normal 93" xfId="601"/>
    <cellStyle name="Normal 94" xfId="602"/>
    <cellStyle name="Normal 95" xfId="603"/>
    <cellStyle name="Normal 96" xfId="604"/>
    <cellStyle name="Normal 97" xfId="605"/>
    <cellStyle name="Normal 98" xfId="606"/>
    <cellStyle name="Normal 99" xfId="640"/>
    <cellStyle name="Normal_Ark1" xfId="699"/>
    <cellStyle name="Normal_Fig. 5.3" xfId="634"/>
    <cellStyle name="Note" xfId="456"/>
    <cellStyle name="Note 2" xfId="653"/>
    <cellStyle name="Nøytral" xfId="15" builtinId="28" customBuiltin="1"/>
    <cellStyle name="Nøytral 2" xfId="147"/>
    <cellStyle name="Nøytral 2 2" xfId="263"/>
    <cellStyle name="Nøytral 2 3" xfId="207"/>
    <cellStyle name="Nøytral 2 4" xfId="485"/>
    <cellStyle name="Nøytral 3" xfId="81"/>
    <cellStyle name="Output" xfId="424"/>
    <cellStyle name="Overskrift 1" xfId="9" builtinId="16" customBuiltin="1"/>
    <cellStyle name="Overskrift 1 2" xfId="148"/>
    <cellStyle name="Overskrift 1 2 2" xfId="264"/>
    <cellStyle name="Overskrift 1 2 3" xfId="208"/>
    <cellStyle name="Overskrift 1 2 4" xfId="454"/>
    <cellStyle name="Overskrift 1 3" xfId="82"/>
    <cellStyle name="Overskrift 1 3 2" xfId="432"/>
    <cellStyle name="Overskrift 2" xfId="10" builtinId="17" customBuiltin="1"/>
    <cellStyle name="Overskrift 2 2" xfId="149"/>
    <cellStyle name="Overskrift 2 2 2" xfId="265"/>
    <cellStyle name="Overskrift 2 2 3" xfId="209"/>
    <cellStyle name="Overskrift 2 2 4" xfId="422"/>
    <cellStyle name="Overskrift 2 3" xfId="83"/>
    <cellStyle name="Overskrift 2 3 2" xfId="450"/>
    <cellStyle name="Overskrift 3" xfId="11" builtinId="18" customBuiltin="1"/>
    <cellStyle name="Overskrift 3 2" xfId="150"/>
    <cellStyle name="Overskrift 3 2 2" xfId="266"/>
    <cellStyle name="Overskrift 3 2 3" xfId="210"/>
    <cellStyle name="Overskrift 3 2 4" xfId="477"/>
    <cellStyle name="Overskrift 3 3" xfId="84"/>
    <cellStyle name="Overskrift 3 3 2" xfId="415"/>
    <cellStyle name="Overskrift 4" xfId="12" builtinId="19" customBuiltin="1"/>
    <cellStyle name="Overskrift 4 2" xfId="151"/>
    <cellStyle name="Overskrift 4 2 2" xfId="267"/>
    <cellStyle name="Overskrift 4 2 3" xfId="211"/>
    <cellStyle name="Overskrift 4 2 4" xfId="489"/>
    <cellStyle name="Overskrift 4 3" xfId="85"/>
    <cellStyle name="Overskrift 4 3 2" xfId="451"/>
    <cellStyle name="Percent" xfId="416"/>
    <cellStyle name="Percent 2" xfId="86"/>
    <cellStyle name="Prosent" xfId="1" builtinId="5"/>
    <cellStyle name="Prosent 2" xfId="87"/>
    <cellStyle name="Prosent 2 2" xfId="178"/>
    <cellStyle name="Prosent 2 3" xfId="504"/>
    <cellStyle name="Prosent 2 3 2" xfId="537"/>
    <cellStyle name="Prosent 2 4" xfId="651"/>
    <cellStyle name="Prosent 3" xfId="176"/>
    <cellStyle name="Prosent 4" xfId="185"/>
    <cellStyle name="Prosent 4 2" xfId="348"/>
    <cellStyle name="Prosent 5" xfId="288"/>
    <cellStyle name="Prosent 5 2" xfId="369"/>
    <cellStyle name="Prosent 6" xfId="175"/>
    <cellStyle name="Prosent 7" xfId="395"/>
    <cellStyle name="Prosent 7 2" xfId="609"/>
    <cellStyle name="Prosent 7 3" xfId="541"/>
    <cellStyle name="Prosent 8" xfId="506"/>
    <cellStyle name="Prosent 8 2" xfId="512"/>
    <cellStyle name="Prosent 8 2 2" xfId="619"/>
    <cellStyle name="Prosent 8 3" xfId="538"/>
    <cellStyle name="Prosent 8 4" xfId="617"/>
    <cellStyle name="Prosent 8 5" xfId="543"/>
    <cellStyle name="style1492687346465" xfId="663"/>
    <cellStyle name="style1492687346621" xfId="664"/>
    <cellStyle name="style1492687346761" xfId="665"/>
    <cellStyle name="style1492687346886" xfId="666"/>
    <cellStyle name="style1492687347011" xfId="667"/>
    <cellStyle name="style1492687347120" xfId="668"/>
    <cellStyle name="style1492687347260" xfId="669"/>
    <cellStyle name="style1492687347369" xfId="670"/>
    <cellStyle name="style1492687347494" xfId="671"/>
    <cellStyle name="style1492687347603" xfId="672"/>
    <cellStyle name="style1492687347713" xfId="673"/>
    <cellStyle name="style1492687347837" xfId="674"/>
    <cellStyle name="style1492687348181" xfId="675"/>
    <cellStyle name="style1492687348555" xfId="676"/>
    <cellStyle name="style1492687348664" xfId="677"/>
    <cellStyle name="style1492687348773" xfId="678"/>
    <cellStyle name="style1492687348883" xfId="679"/>
    <cellStyle name="style1492687349023" xfId="680"/>
    <cellStyle name="style1492687349148" xfId="681"/>
    <cellStyle name="style1492687349257" xfId="654"/>
    <cellStyle name="style1492687349351" xfId="658"/>
    <cellStyle name="style1492687349460" xfId="682"/>
    <cellStyle name="style1492687349600" xfId="683"/>
    <cellStyle name="style1492687349678" xfId="684"/>
    <cellStyle name="style1492687349772" xfId="685"/>
    <cellStyle name="style1492687349865" xfId="686"/>
    <cellStyle name="style1492687349959" xfId="687"/>
    <cellStyle name="style1492687350053" xfId="688"/>
    <cellStyle name="style1492687350162" xfId="689"/>
    <cellStyle name="style1492687350271" xfId="656"/>
    <cellStyle name="style1492687350380" xfId="690"/>
    <cellStyle name="style1492687350458" xfId="691"/>
    <cellStyle name="style1492687350568" xfId="692"/>
    <cellStyle name="style1492687350661" xfId="693"/>
    <cellStyle name="style1492687350755" xfId="655"/>
    <cellStyle name="style1492687350864" xfId="657"/>
    <cellStyle name="style1492687350942" xfId="660"/>
    <cellStyle name="style1492687351114" xfId="694"/>
    <cellStyle name="style1492687351192" xfId="695"/>
    <cellStyle name="style1492687351285" xfId="659"/>
    <cellStyle name="style1492687351379" xfId="696"/>
    <cellStyle name="style1492687351472" xfId="697"/>
    <cellStyle name="style1492687351566" xfId="661"/>
    <cellStyle name="style1492687351660" xfId="698"/>
    <cellStyle name="style1492687351738" xfId="662"/>
    <cellStyle name="Title" xfId="400"/>
    <cellStyle name="Tittel" xfId="8" builtinId="15" customBuiltin="1"/>
    <cellStyle name="Tittel 2" xfId="152"/>
    <cellStyle name="Tittel 2 2" xfId="469"/>
    <cellStyle name="Tittel 3" xfId="88"/>
    <cellStyle name="Tittel 3 2" xfId="483"/>
    <cellStyle name="Total" xfId="439"/>
    <cellStyle name="Totalt" xfId="21" builtinId="25" customBuiltin="1"/>
    <cellStyle name="Totalt 2" xfId="153"/>
    <cellStyle name="Totalt 2 2" xfId="268"/>
    <cellStyle name="Totalt 2 3" xfId="212"/>
    <cellStyle name="Totalt 2 4" xfId="484"/>
    <cellStyle name="Totalt 3" xfId="89"/>
    <cellStyle name="Totalt 3 2" xfId="466"/>
    <cellStyle name="Utdata" xfId="3" builtinId="21" customBuiltin="1"/>
    <cellStyle name="Utdata 2" xfId="154"/>
    <cellStyle name="Utdata 2 2" xfId="269"/>
    <cellStyle name="Utdata 2 3" xfId="213"/>
    <cellStyle name="Utdata 2 4" xfId="453"/>
    <cellStyle name="Utdata 3" xfId="90"/>
    <cellStyle name="Uthevingsfarge1" xfId="22" builtinId="29" customBuiltin="1"/>
    <cellStyle name="Uthevingsfarge1 2" xfId="155"/>
    <cellStyle name="Uthevingsfarge1 2 2" xfId="270"/>
    <cellStyle name="Uthevingsfarge1 2 3" xfId="214"/>
    <cellStyle name="Uthevingsfarge1 2 4" xfId="421"/>
    <cellStyle name="Uthevingsfarge1 3" xfId="91"/>
    <cellStyle name="Uthevingsfarge1 3 2" xfId="488"/>
    <cellStyle name="Uthevingsfarge2" xfId="26" builtinId="33" customBuiltin="1"/>
    <cellStyle name="Uthevingsfarge2 2" xfId="156"/>
    <cellStyle name="Uthevingsfarge2 2 2" xfId="271"/>
    <cellStyle name="Uthevingsfarge2 2 3" xfId="215"/>
    <cellStyle name="Uthevingsfarge2 3" xfId="92"/>
    <cellStyle name="Uthevingsfarge3" xfId="30" builtinId="37" customBuiltin="1"/>
    <cellStyle name="Uthevingsfarge3 2" xfId="157"/>
    <cellStyle name="Uthevingsfarge3 2 2" xfId="272"/>
    <cellStyle name="Uthevingsfarge3 2 3" xfId="216"/>
    <cellStyle name="Uthevingsfarge3 3" xfId="93"/>
    <cellStyle name="Uthevingsfarge4" xfId="34" builtinId="41" customBuiltin="1"/>
    <cellStyle name="Uthevingsfarge4 2" xfId="158"/>
    <cellStyle name="Uthevingsfarge4 2 2" xfId="273"/>
    <cellStyle name="Uthevingsfarge4 2 3" xfId="217"/>
    <cellStyle name="Uthevingsfarge4 2 4" xfId="468"/>
    <cellStyle name="Uthevingsfarge4 3" xfId="94"/>
    <cellStyle name="Uthevingsfarge5" xfId="38" builtinId="45" customBuiltin="1"/>
    <cellStyle name="Uthevingsfarge5 2" xfId="159"/>
    <cellStyle name="Uthevingsfarge5 2 2" xfId="274"/>
    <cellStyle name="Uthevingsfarge5 2 3" xfId="218"/>
    <cellStyle name="Uthevingsfarge5 3" xfId="95"/>
    <cellStyle name="Uthevingsfarge6" xfId="42" builtinId="49" customBuiltin="1"/>
    <cellStyle name="Uthevingsfarge6 2" xfId="160"/>
    <cellStyle name="Uthevingsfarge6 2 2" xfId="275"/>
    <cellStyle name="Uthevingsfarge6 2 3" xfId="219"/>
    <cellStyle name="Uthevingsfarge6 3" xfId="96"/>
    <cellStyle name="Varseltekst" xfId="18" builtinId="11" customBuiltin="1"/>
    <cellStyle name="Varseltekst 2" xfId="161"/>
    <cellStyle name="Varseltekst 2 2" xfId="276"/>
    <cellStyle name="Varseltekst 2 3" xfId="220"/>
    <cellStyle name="Varseltekst 3" xfId="97"/>
    <cellStyle name="Warning Text" xfId="455"/>
  </cellStyles>
  <dxfs count="0"/>
  <tableStyles count="0" defaultTableStyle="TableStyleMedium2" defaultPivotStyle="PivotStyleLight16"/>
  <colors>
    <mruColors>
      <color rgb="FFFF7C80"/>
      <color rgb="FFFF33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3.1'!$A$23</c:f>
              <c:strCache>
                <c:ptCount val="1"/>
                <c:pt idx="0">
                  <c:v>Driftsutgifter</c:v>
                </c:pt>
              </c:strCache>
            </c:strRef>
          </c:tx>
          <c:invertIfNegative val="0"/>
          <c:cat>
            <c:numRef>
              <c:f>'Figur 3.1'!$B$22:$K$22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 3.1'!$B$23:$K$23</c:f>
              <c:numCache>
                <c:formatCode>#,##0</c:formatCode>
                <c:ptCount val="10"/>
                <c:pt idx="0">
                  <c:v>9040.3397470299988</c:v>
                </c:pt>
                <c:pt idx="1">
                  <c:v>9782.9660710999979</c:v>
                </c:pt>
                <c:pt idx="2">
                  <c:v>10438.204287</c:v>
                </c:pt>
                <c:pt idx="3">
                  <c:v>11279.16176995</c:v>
                </c:pt>
                <c:pt idx="4">
                  <c:v>11883.000437650002</c:v>
                </c:pt>
                <c:pt idx="5">
                  <c:v>12331.948683890005</c:v>
                </c:pt>
                <c:pt idx="6">
                  <c:v>13168</c:v>
                </c:pt>
                <c:pt idx="7" formatCode="_ * #,##0_ ;_ * \-#,##0_ ;_ * &quot;-&quot;??_ ;_ @_ ">
                  <c:v>13716.75</c:v>
                </c:pt>
                <c:pt idx="8" formatCode="_ * #,##0_ ;_ * \-#,##0_ ;_ * &quot;-&quot;??_ ;_ @_ ">
                  <c:v>14050.6</c:v>
                </c:pt>
                <c:pt idx="9" formatCode="_ * #,##0_ ;_ * \-#,##0_ ;_ * &quot;-&quot;??_ ;_ @_ ">
                  <c:v>14967.381959</c:v>
                </c:pt>
              </c:numCache>
            </c:numRef>
          </c:val>
        </c:ser>
        <c:ser>
          <c:idx val="1"/>
          <c:order val="1"/>
          <c:tx>
            <c:strRef>
              <c:f>'Figur 3.1'!$A$24</c:f>
              <c:strCache>
                <c:ptCount val="1"/>
                <c:pt idx="0">
                  <c:v>Spesielle driftsutgifter</c:v>
                </c:pt>
              </c:strCache>
            </c:strRef>
          </c:tx>
          <c:invertIfNegative val="0"/>
          <c:cat>
            <c:numRef>
              <c:f>'Figur 3.1'!$B$22:$K$22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 3.1'!$B$24:$K$24</c:f>
              <c:numCache>
                <c:formatCode>#,##0</c:formatCode>
                <c:ptCount val="10"/>
                <c:pt idx="0">
                  <c:v>73.364849090000007</c:v>
                </c:pt>
                <c:pt idx="1">
                  <c:v>70.873615629999989</c:v>
                </c:pt>
                <c:pt idx="2">
                  <c:v>147.35818741999998</c:v>
                </c:pt>
                <c:pt idx="3">
                  <c:v>183.61064548000002</c:v>
                </c:pt>
                <c:pt idx="4">
                  <c:v>175.63000185000001</c:v>
                </c:pt>
                <c:pt idx="5">
                  <c:v>192.19101107000003</c:v>
                </c:pt>
                <c:pt idx="6">
                  <c:v>223</c:v>
                </c:pt>
                <c:pt idx="7" formatCode="_ * #,##0_ ;_ * \-#,##0_ ;_ * &quot;-&quot;??_ ;_ @_ ">
                  <c:v>278</c:v>
                </c:pt>
                <c:pt idx="8" formatCode="_ * #,##0_ ;_ * \-#,##0_ ;_ * &quot;-&quot;??_ ;_ @_ ">
                  <c:v>343.3</c:v>
                </c:pt>
                <c:pt idx="9" formatCode="_ * #,##0_ ;_ * \-#,##0_ ;_ * &quot;-&quot;??_ ;_ @_ ">
                  <c:v>403.85337399999997</c:v>
                </c:pt>
              </c:numCache>
            </c:numRef>
          </c:val>
        </c:ser>
        <c:ser>
          <c:idx val="2"/>
          <c:order val="2"/>
          <c:tx>
            <c:strRef>
              <c:f>'Figur 3.1'!$A$25</c:f>
              <c:strCache>
                <c:ptCount val="1"/>
                <c:pt idx="0">
                  <c:v>Andre poster u. 440</c:v>
                </c:pt>
              </c:strCache>
            </c:strRef>
          </c:tx>
          <c:invertIfNegative val="0"/>
          <c:cat>
            <c:numRef>
              <c:f>'Figur 3.1'!$B$22:$K$22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 3.1'!$B$25:$K$25</c:f>
              <c:numCache>
                <c:formatCode>#,##0</c:formatCode>
                <c:ptCount val="10"/>
                <c:pt idx="0">
                  <c:v>15.54799873</c:v>
                </c:pt>
                <c:pt idx="1">
                  <c:v>21.15658655</c:v>
                </c:pt>
                <c:pt idx="2">
                  <c:v>25.974288920000003</c:v>
                </c:pt>
                <c:pt idx="3">
                  <c:v>21.751886110000001</c:v>
                </c:pt>
                <c:pt idx="4">
                  <c:v>21.262478850000001</c:v>
                </c:pt>
                <c:pt idx="5">
                  <c:v>23.43074266</c:v>
                </c:pt>
                <c:pt idx="6">
                  <c:v>15</c:v>
                </c:pt>
                <c:pt idx="7" formatCode="_ * #,##0_ ;_ * \-#,##0_ ;_ * &quot;-&quot;??_ ;_ @_ ">
                  <c:v>21</c:v>
                </c:pt>
                <c:pt idx="8" formatCode="_ * #,##0_ ;_ * \-#,##0_ ;_ * &quot;-&quot;??_ ;_ @_ ">
                  <c:v>19</c:v>
                </c:pt>
                <c:pt idx="9" formatCode="_ * #,##0_ ;_ * \-#,##0_ ;_ * &quot;-&quot;??_ ;_ @_ ">
                  <c:v>15.418817000000001</c:v>
                </c:pt>
              </c:numCache>
            </c:numRef>
          </c:val>
        </c:ser>
        <c:ser>
          <c:idx val="3"/>
          <c:order val="3"/>
          <c:tx>
            <c:strRef>
              <c:f>'Figur 3.1'!$A$26</c:f>
              <c:strCache>
                <c:ptCount val="1"/>
                <c:pt idx="0">
                  <c:v>Andre kapitler u. JD</c:v>
                </c:pt>
              </c:strCache>
            </c:strRef>
          </c:tx>
          <c:invertIfNegative val="0"/>
          <c:cat>
            <c:numRef>
              <c:f>'Figur 3.1'!$B$22:$K$22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 3.1'!$B$26:$K$26</c:f>
              <c:numCache>
                <c:formatCode>#,##0</c:formatCode>
                <c:ptCount val="10"/>
                <c:pt idx="0">
                  <c:v>49.221592619999988</c:v>
                </c:pt>
                <c:pt idx="1">
                  <c:v>50.433495049999991</c:v>
                </c:pt>
                <c:pt idx="2">
                  <c:v>43.412130729999994</c:v>
                </c:pt>
                <c:pt idx="3">
                  <c:v>51.047628939999996</c:v>
                </c:pt>
                <c:pt idx="4">
                  <c:v>47.96937664</c:v>
                </c:pt>
                <c:pt idx="5">
                  <c:v>82.857727740000016</c:v>
                </c:pt>
                <c:pt idx="6">
                  <c:v>64</c:v>
                </c:pt>
                <c:pt idx="7" formatCode="_ * #,##0_ ;_ * \-#,##0_ ;_ * &quot;-&quot;??_ ;_ @_ ">
                  <c:v>72</c:v>
                </c:pt>
                <c:pt idx="8" formatCode="_ * #,##0_ ;_ * \-#,##0_ ;_ * &quot;-&quot;??_ ;_ @_ ">
                  <c:v>67</c:v>
                </c:pt>
                <c:pt idx="9" formatCode="_ * #,##0_ ;_ * \-#,##0_ ;_ * &quot;-&quot;??_ ;_ @_ ">
                  <c:v>94.898718000000002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60987392"/>
        <c:axId val="161001472"/>
      </c:barChart>
      <c:catAx>
        <c:axId val="16098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1001472"/>
        <c:crosses val="autoZero"/>
        <c:auto val="1"/>
        <c:lblAlgn val="ctr"/>
        <c:lblOffset val="100"/>
        <c:noMultiLvlLbl val="0"/>
      </c:catAx>
      <c:valAx>
        <c:axId val="161001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60987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 4.1'!$B$28</c:f>
              <c:strCache>
                <c:ptCount val="1"/>
                <c:pt idx="0">
                  <c:v>Personellutgiftenes andel av driftsutgiftene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cat>
            <c:strRef>
              <c:f>'Figur 4.1'!$A$29:$A$41</c:f>
              <c:strCache>
                <c:ptCount val="13"/>
                <c:pt idx="0">
                  <c:v>Sør-Vest </c:v>
                </c:pt>
                <c:pt idx="1">
                  <c:v>Vest </c:v>
                </c:pt>
                <c:pt idx="2">
                  <c:v>Sør-Øst </c:v>
                </c:pt>
                <c:pt idx="3">
                  <c:v>Møre og Romsdal </c:v>
                </c:pt>
                <c:pt idx="4">
                  <c:v>Øst </c:v>
                </c:pt>
                <c:pt idx="5">
                  <c:v>Innlandet </c:v>
                </c:pt>
                <c:pt idx="6">
                  <c:v>Gjennomsnitt</c:v>
                </c:pt>
                <c:pt idx="7">
                  <c:v>Nordland </c:v>
                </c:pt>
                <c:pt idx="8">
                  <c:v>Trøndelag </c:v>
                </c:pt>
                <c:pt idx="9">
                  <c:v>Oslo </c:v>
                </c:pt>
                <c:pt idx="10">
                  <c:v>Agder </c:v>
                </c:pt>
                <c:pt idx="11">
                  <c:v>Finnmark </c:v>
                </c:pt>
                <c:pt idx="12">
                  <c:v>Troms </c:v>
                </c:pt>
              </c:strCache>
            </c:strRef>
          </c:cat>
          <c:val>
            <c:numRef>
              <c:f>'Figur 4.1'!$B$29:$B$41</c:f>
              <c:numCache>
                <c:formatCode>0.0\ %</c:formatCode>
                <c:ptCount val="13"/>
                <c:pt idx="0">
                  <c:v>0.82526423691580364</c:v>
                </c:pt>
                <c:pt idx="1">
                  <c:v>0.81251170763805836</c:v>
                </c:pt>
                <c:pt idx="2">
                  <c:v>0.80204964894472952</c:v>
                </c:pt>
                <c:pt idx="3">
                  <c:v>0.80120610009234838</c:v>
                </c:pt>
                <c:pt idx="4">
                  <c:v>0.79699045314534089</c:v>
                </c:pt>
                <c:pt idx="5">
                  <c:v>0.79610940344296777</c:v>
                </c:pt>
                <c:pt idx="6">
                  <c:v>0.79391055780256103</c:v>
                </c:pt>
                <c:pt idx="7">
                  <c:v>0.78784319185292406</c:v>
                </c:pt>
                <c:pt idx="8">
                  <c:v>0.78472118552351133</c:v>
                </c:pt>
                <c:pt idx="9">
                  <c:v>0.78343807672627652</c:v>
                </c:pt>
                <c:pt idx="10">
                  <c:v>0.77821730798362743</c:v>
                </c:pt>
                <c:pt idx="11">
                  <c:v>0.76545600774705336</c:v>
                </c:pt>
                <c:pt idx="12">
                  <c:v>0.75326820601175482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23872"/>
        <c:axId val="164625408"/>
      </c:barChart>
      <c:catAx>
        <c:axId val="164623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4625408"/>
        <c:crosses val="autoZero"/>
        <c:auto val="1"/>
        <c:lblAlgn val="ctr"/>
        <c:lblOffset val="100"/>
        <c:noMultiLvlLbl val="0"/>
      </c:catAx>
      <c:valAx>
        <c:axId val="164625408"/>
        <c:scaling>
          <c:orientation val="minMax"/>
        </c:scaling>
        <c:delete val="0"/>
        <c:axPos val="b"/>
        <c:majorGridlines/>
        <c:numFmt formatCode="0.0\ %" sourceLinked="1"/>
        <c:majorTickMark val="out"/>
        <c:minorTickMark val="none"/>
        <c:tickLblPos val="nextTo"/>
        <c:crossAx val="16462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 4.2'!$B$20</c:f>
              <c:strCache>
                <c:ptCount val="1"/>
                <c:pt idx="0">
                  <c:v>Personellutgiftenes andel av driftsutgiftene</c:v>
                </c:pt>
              </c:strCache>
            </c:strRef>
          </c:tx>
          <c:invertIfNegative val="0"/>
          <c:dPt>
            <c:idx val="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cat>
            <c:strRef>
              <c:f>'Figur 4.2'!$A$21:$A$32</c:f>
              <c:strCache>
                <c:ptCount val="12"/>
                <c:pt idx="0">
                  <c:v>Politiets utlendingsenhet</c:v>
                </c:pt>
                <c:pt idx="1">
                  <c:v>Nasjonalt ID-senter</c:v>
                </c:pt>
                <c:pt idx="2">
                  <c:v>Namsfogden i Oslo</c:v>
                </c:pt>
                <c:pt idx="3">
                  <c:v>ØKOKRIM</c:v>
                </c:pt>
                <c:pt idx="4">
                  <c:v>Kripos</c:v>
                </c:pt>
                <c:pt idx="5">
                  <c:v>Politihøgskolen</c:v>
                </c:pt>
                <c:pt idx="6">
                  <c:v>Grensekommissariatet</c:v>
                </c:pt>
                <c:pt idx="7">
                  <c:v>Utrykningspolitiet</c:v>
                </c:pt>
                <c:pt idx="8">
                  <c:v>Politidirektoratet</c:v>
                </c:pt>
                <c:pt idx="9">
                  <c:v>Gjennomsnitt</c:v>
                </c:pt>
                <c:pt idx="10">
                  <c:v>Politiets fellestjenester</c:v>
                </c:pt>
                <c:pt idx="11">
                  <c:v>Politiets IKT-tjenester</c:v>
                </c:pt>
              </c:strCache>
            </c:strRef>
          </c:cat>
          <c:val>
            <c:numRef>
              <c:f>'Figur 4.2'!$B$21:$B$32</c:f>
              <c:numCache>
                <c:formatCode>0.0\ %</c:formatCode>
                <c:ptCount val="12"/>
                <c:pt idx="0">
                  <c:v>0.80547024161673175</c:v>
                </c:pt>
                <c:pt idx="1">
                  <c:v>0.79985024133045624</c:v>
                </c:pt>
                <c:pt idx="2">
                  <c:v>0.78443287409253115</c:v>
                </c:pt>
                <c:pt idx="3">
                  <c:v>0.75382359413151567</c:v>
                </c:pt>
                <c:pt idx="4">
                  <c:v>0.72038336120928759</c:v>
                </c:pt>
                <c:pt idx="5">
                  <c:v>0.61693908866017955</c:v>
                </c:pt>
                <c:pt idx="6">
                  <c:v>0.5999228286377295</c:v>
                </c:pt>
                <c:pt idx="7">
                  <c:v>0.5920267554731965</c:v>
                </c:pt>
                <c:pt idx="8">
                  <c:v>0.58593164606971382</c:v>
                </c:pt>
                <c:pt idx="9">
                  <c:v>0.54667210535939403</c:v>
                </c:pt>
                <c:pt idx="10">
                  <c:v>0.41914627241886654</c:v>
                </c:pt>
                <c:pt idx="11">
                  <c:v>0.21698364568979572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44768"/>
        <c:axId val="163746560"/>
      </c:barChart>
      <c:catAx>
        <c:axId val="163744768"/>
        <c:scaling>
          <c:orientation val="minMax"/>
        </c:scaling>
        <c:delete val="0"/>
        <c:axPos val="l"/>
        <c:numFmt formatCode="0.0\ %" sourceLinked="1"/>
        <c:majorTickMark val="out"/>
        <c:minorTickMark val="none"/>
        <c:tickLblPos val="nextTo"/>
        <c:crossAx val="163746560"/>
        <c:crosses val="autoZero"/>
        <c:auto val="1"/>
        <c:lblAlgn val="ctr"/>
        <c:lblOffset val="100"/>
        <c:noMultiLvlLbl val="0"/>
      </c:catAx>
      <c:valAx>
        <c:axId val="16374656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6374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 4.3'!$A$25</c:f>
              <c:strCache>
                <c:ptCount val="1"/>
                <c:pt idx="0">
                  <c:v>Politi</c:v>
                </c:pt>
              </c:strCache>
            </c:strRef>
          </c:tx>
          <c:marker>
            <c:symbol val="none"/>
          </c:marker>
          <c:cat>
            <c:numRef>
              <c:f>'Figur 4.3'!$C$24:$G$24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'Figur 4.3'!$C$25:$G$25</c:f>
              <c:numCache>
                <c:formatCode>#,##0</c:formatCode>
                <c:ptCount val="5"/>
                <c:pt idx="0">
                  <c:v>4633.7659100000001</c:v>
                </c:pt>
                <c:pt idx="1">
                  <c:v>5091.0130565204236</c:v>
                </c:pt>
                <c:pt idx="2">
                  <c:v>5418.2638522406405</c:v>
                </c:pt>
                <c:pt idx="3" formatCode="_ * #,##0_ ;_ * \-#,##0_ ;_ * &quot;-&quot;??_ ;_ @_ ">
                  <c:v>5729.3516506399765</c:v>
                </c:pt>
                <c:pt idx="4">
                  <c:v>5971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 4.3'!$A$27</c:f>
              <c:strCache>
                <c:ptCount val="1"/>
                <c:pt idx="0">
                  <c:v>Sivil</c:v>
                </c:pt>
              </c:strCache>
            </c:strRef>
          </c:tx>
          <c:marker>
            <c:symbol val="none"/>
          </c:marker>
          <c:cat>
            <c:numRef>
              <c:f>'Figur 4.3'!$C$24:$G$24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'Figur 4.3'!$C$27:$G$27</c:f>
              <c:numCache>
                <c:formatCode>#,##0</c:formatCode>
                <c:ptCount val="5"/>
                <c:pt idx="0">
                  <c:v>2284.3653370000002</c:v>
                </c:pt>
                <c:pt idx="1">
                  <c:v>2531.9140643799965</c:v>
                </c:pt>
                <c:pt idx="2">
                  <c:v>2607.9773371199863</c:v>
                </c:pt>
                <c:pt idx="3" formatCode="_ * #,##0_ ;_ * \-#,##0_ ;_ * &quot;-&quot;??_ ;_ @_ ">
                  <c:v>2987.4654451600522</c:v>
                </c:pt>
                <c:pt idx="4">
                  <c:v>3196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 4.3'!$A$26</c:f>
              <c:strCache>
                <c:ptCount val="1"/>
                <c:pt idx="0">
                  <c:v>Jurist</c:v>
                </c:pt>
              </c:strCache>
            </c:strRef>
          </c:tx>
          <c:marker>
            <c:symbol val="none"/>
          </c:marker>
          <c:cat>
            <c:numRef>
              <c:f>'Figur 4.3'!$C$24:$G$24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'Figur 4.3'!$C$26:$G$26</c:f>
              <c:numCache>
                <c:formatCode>#,##0</c:formatCode>
                <c:ptCount val="5"/>
                <c:pt idx="0">
                  <c:v>570.53898100000004</c:v>
                </c:pt>
                <c:pt idx="1">
                  <c:v>530.21488214999499</c:v>
                </c:pt>
                <c:pt idx="2">
                  <c:v>550.65007780999065</c:v>
                </c:pt>
                <c:pt idx="3" formatCode="_ * #,##0_ ;_ * \-#,##0_ ;_ * &quot;-&quot;??_ ;_ @_ ">
                  <c:v>612.26491985999849</c:v>
                </c:pt>
                <c:pt idx="4">
                  <c:v>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43040"/>
        <c:axId val="164744576"/>
      </c:lineChart>
      <c:catAx>
        <c:axId val="16474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4744576"/>
        <c:crosses val="autoZero"/>
        <c:auto val="1"/>
        <c:lblAlgn val="ctr"/>
        <c:lblOffset val="100"/>
        <c:noMultiLvlLbl val="0"/>
      </c:catAx>
      <c:valAx>
        <c:axId val="164744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Mill. kroner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64743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4.5'!$A$23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'Figur 4.5'!$B$22:$D$22</c:f>
              <c:strCache>
                <c:ptCount val="3"/>
                <c:pt idx="0">
                  <c:v>Politi</c:v>
                </c:pt>
                <c:pt idx="1">
                  <c:v>Jurist</c:v>
                </c:pt>
                <c:pt idx="2">
                  <c:v>Sivil</c:v>
                </c:pt>
              </c:strCache>
            </c:strRef>
          </c:cat>
          <c:val>
            <c:numRef>
              <c:f>'Figur 4.5'!$B$23:$D$23</c:f>
              <c:numCache>
                <c:formatCode>_ * #,##0_ ;_ * \-#,##0_ ;_ * "-"??_ ;_ @_ </c:formatCode>
                <c:ptCount val="3"/>
                <c:pt idx="0">
                  <c:v>538.37051767490289</c:v>
                </c:pt>
                <c:pt idx="1">
                  <c:v>47.246155542889845</c:v>
                </c:pt>
                <c:pt idx="2">
                  <c:v>84.878446814420911</c:v>
                </c:pt>
              </c:numCache>
            </c:numRef>
          </c:val>
        </c:ser>
        <c:ser>
          <c:idx val="1"/>
          <c:order val="1"/>
          <c:tx>
            <c:strRef>
              <c:f>'Figur 4.5'!$A$24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'Figur 4.5'!$B$22:$D$22</c:f>
              <c:strCache>
                <c:ptCount val="3"/>
                <c:pt idx="0">
                  <c:v>Politi</c:v>
                </c:pt>
                <c:pt idx="1">
                  <c:v>Jurist</c:v>
                </c:pt>
                <c:pt idx="2">
                  <c:v>Sivil</c:v>
                </c:pt>
              </c:strCache>
            </c:strRef>
          </c:cat>
          <c:val>
            <c:numRef>
              <c:f>'Figur 4.5'!$B$24:$D$24</c:f>
              <c:numCache>
                <c:formatCode>_ * #,##0_ ;_ * \-#,##0_ ;_ * "-"??_ ;_ @_ </c:formatCode>
                <c:ptCount val="3"/>
                <c:pt idx="0">
                  <c:v>522.29866451999692</c:v>
                </c:pt>
                <c:pt idx="1">
                  <c:v>43.57893606999999</c:v>
                </c:pt>
                <c:pt idx="2">
                  <c:v>89.677977520000013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789312"/>
        <c:axId val="167790848"/>
      </c:barChart>
      <c:catAx>
        <c:axId val="167789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67790848"/>
        <c:crosses val="autoZero"/>
        <c:auto val="1"/>
        <c:lblAlgn val="ctr"/>
        <c:lblOffset val="100"/>
        <c:noMultiLvlLbl val="0"/>
      </c:catAx>
      <c:valAx>
        <c:axId val="167790848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167789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'Figur 4.6'!$B$21:$B$32</c:f>
              <c:numCache>
                <c:formatCode>0</c:formatCode>
                <c:ptCount val="12"/>
                <c:pt idx="0">
                  <c:v>46393.409687555926</c:v>
                </c:pt>
                <c:pt idx="1">
                  <c:v>45128.258011024904</c:v>
                </c:pt>
                <c:pt idx="2">
                  <c:v>46133.446712739744</c:v>
                </c:pt>
                <c:pt idx="3">
                  <c:v>49520.497812692505</c:v>
                </c:pt>
                <c:pt idx="4">
                  <c:v>47924.286271959565</c:v>
                </c:pt>
                <c:pt idx="5">
                  <c:v>56495.525897076761</c:v>
                </c:pt>
                <c:pt idx="6">
                  <c:v>57819.839282169632</c:v>
                </c:pt>
                <c:pt idx="7">
                  <c:v>56248.810366246624</c:v>
                </c:pt>
                <c:pt idx="8">
                  <c:v>55141.272957809531</c:v>
                </c:pt>
                <c:pt idx="9">
                  <c:v>57672.071541956888</c:v>
                </c:pt>
                <c:pt idx="10">
                  <c:v>69306.509085970334</c:v>
                </c:pt>
                <c:pt idx="11">
                  <c:v>74942.103074780782</c:v>
                </c:pt>
              </c:numCache>
            </c:numRef>
          </c:val>
        </c:ser>
        <c:ser>
          <c:idx val="0"/>
          <c:order val="1"/>
          <c:tx>
            <c:v>2016</c:v>
          </c:tx>
          <c:invertIfNegative val="0"/>
          <c:cat>
            <c:strRef>
              <c:f>'Figur 4.6'!$A$21:$A$32</c:f>
              <c:strCache>
                <c:ptCount val="12"/>
                <c:pt idx="0">
                  <c:v>Øst</c:v>
                </c:pt>
                <c:pt idx="1">
                  <c:v>Agder</c:v>
                </c:pt>
                <c:pt idx="2">
                  <c:v>Trøndelag</c:v>
                </c:pt>
                <c:pt idx="3">
                  <c:v>Sør-Øst</c:v>
                </c:pt>
                <c:pt idx="4">
                  <c:v>Sør-Vest</c:v>
                </c:pt>
                <c:pt idx="5">
                  <c:v>Troms</c:v>
                </c:pt>
                <c:pt idx="6">
                  <c:v>Innlandet</c:v>
                </c:pt>
                <c:pt idx="7">
                  <c:v>Møre og Romsdal</c:v>
                </c:pt>
                <c:pt idx="8">
                  <c:v>Nordland</c:v>
                </c:pt>
                <c:pt idx="9">
                  <c:v>Vest</c:v>
                </c:pt>
                <c:pt idx="10">
                  <c:v>Oslo</c:v>
                </c:pt>
                <c:pt idx="11">
                  <c:v>Finnmark</c:v>
                </c:pt>
              </c:strCache>
            </c:strRef>
          </c:cat>
          <c:val>
            <c:numRef>
              <c:f>'Figur 4.6'!$C$21:$C$32</c:f>
              <c:numCache>
                <c:formatCode>#,##0</c:formatCode>
                <c:ptCount val="12"/>
                <c:pt idx="0">
                  <c:v>40017.875140825774</c:v>
                </c:pt>
                <c:pt idx="1">
                  <c:v>42191.218477713788</c:v>
                </c:pt>
                <c:pt idx="2">
                  <c:v>45729.82577230758</c:v>
                </c:pt>
                <c:pt idx="3">
                  <c:v>46917.365896638192</c:v>
                </c:pt>
                <c:pt idx="4">
                  <c:v>47526.121817091138</c:v>
                </c:pt>
                <c:pt idx="5">
                  <c:v>47750.683296582458</c:v>
                </c:pt>
                <c:pt idx="6">
                  <c:v>50909.016485525528</c:v>
                </c:pt>
                <c:pt idx="7">
                  <c:v>52136.102843326742</c:v>
                </c:pt>
                <c:pt idx="8">
                  <c:v>53546.289064650424</c:v>
                </c:pt>
                <c:pt idx="9">
                  <c:v>54939.346034950322</c:v>
                </c:pt>
                <c:pt idx="10">
                  <c:v>64386.569658695327</c:v>
                </c:pt>
                <c:pt idx="11">
                  <c:v>69310.368972455442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69344"/>
        <c:axId val="167428864"/>
      </c:barChart>
      <c:catAx>
        <c:axId val="163769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28864"/>
        <c:crosses val="autoZero"/>
        <c:auto val="1"/>
        <c:lblAlgn val="ctr"/>
        <c:lblOffset val="100"/>
        <c:noMultiLvlLbl val="0"/>
      </c:catAx>
      <c:valAx>
        <c:axId val="16742886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16376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'Figur 4.7'!$B$29:$B$39</c:f>
              <c:numCache>
                <c:formatCode>0</c:formatCode>
                <c:ptCount val="11"/>
                <c:pt idx="0">
                  <c:v>507.19775108086895</c:v>
                </c:pt>
                <c:pt idx="1">
                  <c:v>3568.636699169268</c:v>
                </c:pt>
                <c:pt idx="2">
                  <c:v>19566.499096050626</c:v>
                </c:pt>
                <c:pt idx="3">
                  <c:v>23969.24722800207</c:v>
                </c:pt>
                <c:pt idx="4">
                  <c:v>14566.595211682101</c:v>
                </c:pt>
                <c:pt idx="5">
                  <c:v>39107.948861591962</c:v>
                </c:pt>
                <c:pt idx="6">
                  <c:v>24849.968684327221</c:v>
                </c:pt>
                <c:pt idx="7">
                  <c:v>15058.619142723177</c:v>
                </c:pt>
                <c:pt idx="8">
                  <c:v>14566.595211682101</c:v>
                </c:pt>
                <c:pt idx="9">
                  <c:v>30936.323204577973</c:v>
                </c:pt>
                <c:pt idx="10">
                  <c:v>110098.73276854592</c:v>
                </c:pt>
              </c:numCache>
            </c:numRef>
          </c:val>
        </c:ser>
        <c:ser>
          <c:idx val="0"/>
          <c:order val="1"/>
          <c:tx>
            <c:v>2016</c:v>
          </c:tx>
          <c:invertIfNegative val="0"/>
          <c:cat>
            <c:strRef>
              <c:f>'Figur 4.7'!$A$29:$A$39</c:f>
              <c:strCache>
                <c:ptCount val="11"/>
                <c:pt idx="0">
                  <c:v>Nasjonalt ID-senter</c:v>
                </c:pt>
                <c:pt idx="1">
                  <c:v>Namsfogden i Oslo</c:v>
                </c:pt>
                <c:pt idx="2">
                  <c:v>Politihøgskolen</c:v>
                </c:pt>
                <c:pt idx="3">
                  <c:v>Politets IKT -tjenester</c:v>
                </c:pt>
                <c:pt idx="4">
                  <c:v>Politidirektoratet</c:v>
                </c:pt>
                <c:pt idx="5">
                  <c:v>Økokrim</c:v>
                </c:pt>
                <c:pt idx="6">
                  <c:v>Kripos</c:v>
                </c:pt>
                <c:pt idx="7">
                  <c:v>Utrykningspolitiet</c:v>
                </c:pt>
                <c:pt idx="8">
                  <c:v>Politiets Fellestjenester</c:v>
                </c:pt>
                <c:pt idx="9">
                  <c:v>Grensekommissariatet</c:v>
                </c:pt>
                <c:pt idx="10">
                  <c:v>Politiets Utlendingsenhet</c:v>
                </c:pt>
              </c:strCache>
            </c:strRef>
          </c:cat>
          <c:val>
            <c:numRef>
              <c:f>'Figur 4.7'!$C$29:$C$39</c:f>
              <c:numCache>
                <c:formatCode>0</c:formatCode>
                <c:ptCount val="11"/>
                <c:pt idx="0">
                  <c:v>993.36130927402451</c:v>
                </c:pt>
                <c:pt idx="1">
                  <c:v>6539.2089852038362</c:v>
                </c:pt>
                <c:pt idx="2">
                  <c:v>11146.533553838195</c:v>
                </c:pt>
                <c:pt idx="3">
                  <c:v>20199.906604728953</c:v>
                </c:pt>
                <c:pt idx="4">
                  <c:v>20453.858859054435</c:v>
                </c:pt>
                <c:pt idx="5">
                  <c:v>21338.653157762306</c:v>
                </c:pt>
                <c:pt idx="6">
                  <c:v>23044.667801491058</c:v>
                </c:pt>
                <c:pt idx="7">
                  <c:v>25303.051840833028</c:v>
                </c:pt>
                <c:pt idx="8">
                  <c:v>33837.912906366277</c:v>
                </c:pt>
                <c:pt idx="9">
                  <c:v>48643.85</c:v>
                </c:pt>
                <c:pt idx="10">
                  <c:v>100161.843348761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04768"/>
        <c:axId val="167906304"/>
      </c:barChart>
      <c:catAx>
        <c:axId val="16790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67906304"/>
        <c:crosses val="autoZero"/>
        <c:auto val="1"/>
        <c:lblAlgn val="ctr"/>
        <c:lblOffset val="100"/>
        <c:noMultiLvlLbl val="0"/>
      </c:catAx>
      <c:valAx>
        <c:axId val="1679063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7904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</c:spPr>
          </c:dPt>
          <c:dPt>
            <c:idx val="7"/>
            <c:invertIfNegative val="0"/>
            <c:bubble3D val="0"/>
          </c:dPt>
          <c:cat>
            <c:strRef>
              <c:f>'Figur 5.1'!$A$21:$A$33</c:f>
              <c:strCache>
                <c:ptCount val="13"/>
                <c:pt idx="0">
                  <c:v>Sør-vest </c:v>
                </c:pt>
                <c:pt idx="1">
                  <c:v>Oslo </c:v>
                </c:pt>
                <c:pt idx="2">
                  <c:v>Møre og Romsdal </c:v>
                </c:pt>
                <c:pt idx="3">
                  <c:v>Vest </c:v>
                </c:pt>
                <c:pt idx="4">
                  <c:v>Finnmark </c:v>
                </c:pt>
                <c:pt idx="5">
                  <c:v>Gjennomsnitt </c:v>
                </c:pt>
                <c:pt idx="6">
                  <c:v>Sør-øst </c:v>
                </c:pt>
                <c:pt idx="7">
                  <c:v>Øst </c:v>
                </c:pt>
                <c:pt idx="8">
                  <c:v>Trøndelag </c:v>
                </c:pt>
                <c:pt idx="9">
                  <c:v>Innlandet </c:v>
                </c:pt>
                <c:pt idx="10">
                  <c:v>Agder </c:v>
                </c:pt>
                <c:pt idx="11">
                  <c:v>Nordland </c:v>
                </c:pt>
                <c:pt idx="12">
                  <c:v>Troms </c:v>
                </c:pt>
              </c:strCache>
            </c:strRef>
          </c:cat>
          <c:val>
            <c:numRef>
              <c:f>'Figur 5.1'!$B$21:$B$33</c:f>
              <c:numCache>
                <c:formatCode>0.0\ %</c:formatCode>
                <c:ptCount val="13"/>
                <c:pt idx="0">
                  <c:v>6.8113335252853471E-2</c:v>
                </c:pt>
                <c:pt idx="1">
                  <c:v>7.7259523986548284E-2</c:v>
                </c:pt>
                <c:pt idx="2">
                  <c:v>8.1886483031875734E-2</c:v>
                </c:pt>
                <c:pt idx="3">
                  <c:v>8.2319705688773948E-2</c:v>
                </c:pt>
                <c:pt idx="4">
                  <c:v>8.2802458929175496E-2</c:v>
                </c:pt>
                <c:pt idx="5">
                  <c:v>8.3336238565745929E-2</c:v>
                </c:pt>
                <c:pt idx="6">
                  <c:v>8.3830250890844185E-2</c:v>
                </c:pt>
                <c:pt idx="7">
                  <c:v>8.5277420802735426E-2</c:v>
                </c:pt>
                <c:pt idx="8">
                  <c:v>8.6801523434503244E-2</c:v>
                </c:pt>
                <c:pt idx="9">
                  <c:v>8.7492862297136612E-2</c:v>
                </c:pt>
                <c:pt idx="10">
                  <c:v>9.7272915750135552E-2</c:v>
                </c:pt>
                <c:pt idx="11">
                  <c:v>9.7841610316788369E-2</c:v>
                </c:pt>
                <c:pt idx="12">
                  <c:v>0.11112947504345412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58240"/>
        <c:axId val="167659776"/>
      </c:barChart>
      <c:catAx>
        <c:axId val="16765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67659776"/>
        <c:crosses val="autoZero"/>
        <c:auto val="1"/>
        <c:lblAlgn val="ctr"/>
        <c:lblOffset val="100"/>
        <c:noMultiLvlLbl val="0"/>
      </c:catAx>
      <c:valAx>
        <c:axId val="1676597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765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cat>
            <c:strRef>
              <c:f>'Figur 5.2'!$A$24:$A$36</c:f>
              <c:strCache>
                <c:ptCount val="13"/>
                <c:pt idx="0">
                  <c:v>Sør-vest </c:v>
                </c:pt>
                <c:pt idx="1">
                  <c:v>Finnmark </c:v>
                </c:pt>
                <c:pt idx="2">
                  <c:v>Møre og Romsdal </c:v>
                </c:pt>
                <c:pt idx="3">
                  <c:v>Sør-øst </c:v>
                </c:pt>
                <c:pt idx="4">
                  <c:v>Øst </c:v>
                </c:pt>
                <c:pt idx="5">
                  <c:v>Oslo </c:v>
                </c:pt>
                <c:pt idx="6">
                  <c:v>Vest </c:v>
                </c:pt>
                <c:pt idx="7">
                  <c:v>Gjennomsnitt</c:v>
                </c:pt>
                <c:pt idx="8">
                  <c:v>Innlandet </c:v>
                </c:pt>
                <c:pt idx="9">
                  <c:v>Trøndelag </c:v>
                </c:pt>
                <c:pt idx="10">
                  <c:v>Nordland </c:v>
                </c:pt>
                <c:pt idx="11">
                  <c:v>Agder </c:v>
                </c:pt>
                <c:pt idx="12">
                  <c:v>Troms </c:v>
                </c:pt>
              </c:strCache>
            </c:strRef>
          </c:cat>
          <c:val>
            <c:numRef>
              <c:f>'Figur 5.2'!$B$24:$B$36</c:f>
              <c:numCache>
                <c:formatCode>0</c:formatCode>
                <c:ptCount val="13"/>
                <c:pt idx="0">
                  <c:v>54539.103405884962</c:v>
                </c:pt>
                <c:pt idx="1">
                  <c:v>65953.616099911262</c:v>
                </c:pt>
                <c:pt idx="2">
                  <c:v>66842.048738184574</c:v>
                </c:pt>
                <c:pt idx="3">
                  <c:v>67927.759216771243</c:v>
                </c:pt>
                <c:pt idx="4">
                  <c:v>68410.229393339352</c:v>
                </c:pt>
                <c:pt idx="5">
                  <c:v>68762.584736296645</c:v>
                </c:pt>
                <c:pt idx="6">
                  <c:v>68845.938017475317</c:v>
                </c:pt>
                <c:pt idx="7">
                  <c:v>69358.478265451544</c:v>
                </c:pt>
                <c:pt idx="8">
                  <c:v>71520.549202127659</c:v>
                </c:pt>
                <c:pt idx="9">
                  <c:v>71727.265005243142</c:v>
                </c:pt>
                <c:pt idx="10">
                  <c:v>78458.386969222804</c:v>
                </c:pt>
                <c:pt idx="11">
                  <c:v>81466.810979803893</c:v>
                </c:pt>
                <c:pt idx="12">
                  <c:v>92083.980688274081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00032"/>
        <c:axId val="169101568"/>
      </c:barChart>
      <c:catAx>
        <c:axId val="16910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9101568"/>
        <c:crosses val="autoZero"/>
        <c:auto val="1"/>
        <c:lblAlgn val="ctr"/>
        <c:lblOffset val="100"/>
        <c:noMultiLvlLbl val="0"/>
      </c:catAx>
      <c:valAx>
        <c:axId val="1691015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9100032"/>
        <c:crosses val="autoZero"/>
        <c:crossBetween val="between"/>
        <c:majorUnit val="2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'Figur 5.3'!$A$20:$A$30</c:f>
              <c:strCache>
                <c:ptCount val="11"/>
                <c:pt idx="0">
                  <c:v>Utrykningspolitiet</c:v>
                </c:pt>
                <c:pt idx="1">
                  <c:v>Politiets IKT-tjenester</c:v>
                </c:pt>
                <c:pt idx="2">
                  <c:v>Politiets utlendingsenhet</c:v>
                </c:pt>
                <c:pt idx="3">
                  <c:v>Nasjonalt ID-senter</c:v>
                </c:pt>
                <c:pt idx="4">
                  <c:v>Politiets fellestjenester</c:v>
                </c:pt>
                <c:pt idx="5">
                  <c:v>Politidirektoratet</c:v>
                </c:pt>
                <c:pt idx="6">
                  <c:v>Kripos</c:v>
                </c:pt>
                <c:pt idx="7">
                  <c:v>ØKOKRIM</c:v>
                </c:pt>
                <c:pt idx="8">
                  <c:v>Namsfogden i Oslo</c:v>
                </c:pt>
                <c:pt idx="9">
                  <c:v>Politihøgskolen</c:v>
                </c:pt>
                <c:pt idx="10">
                  <c:v>Grensekommissariet</c:v>
                </c:pt>
              </c:strCache>
            </c:strRef>
          </c:cat>
          <c:val>
            <c:numRef>
              <c:f>'Figur 5.3'!$B$20:$B$30</c:f>
              <c:numCache>
                <c:formatCode>0.0\ %</c:formatCode>
                <c:ptCount val="11"/>
                <c:pt idx="0">
                  <c:v>1.425933216237781E-2</c:v>
                </c:pt>
                <c:pt idx="1">
                  <c:v>4.5550123247791854E-2</c:v>
                </c:pt>
                <c:pt idx="2">
                  <c:v>4.7601383381480691E-2</c:v>
                </c:pt>
                <c:pt idx="3">
                  <c:v>5.1381547564449098E-2</c:v>
                </c:pt>
                <c:pt idx="4">
                  <c:v>5.9721659162784269E-2</c:v>
                </c:pt>
                <c:pt idx="5">
                  <c:v>7.4991074691343418E-2</c:v>
                </c:pt>
                <c:pt idx="6">
                  <c:v>9.9138412056337361E-2</c:v>
                </c:pt>
                <c:pt idx="7">
                  <c:v>0.10589734162031952</c:v>
                </c:pt>
                <c:pt idx="8">
                  <c:v>0.13551545301578527</c:v>
                </c:pt>
                <c:pt idx="9">
                  <c:v>0.1805617073720989</c:v>
                </c:pt>
                <c:pt idx="10">
                  <c:v>0.2165793106338145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21664"/>
        <c:axId val="169123200"/>
      </c:barChart>
      <c:catAx>
        <c:axId val="16912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9123200"/>
        <c:crosses val="autoZero"/>
        <c:auto val="1"/>
        <c:lblAlgn val="ctr"/>
        <c:lblOffset val="100"/>
        <c:noMultiLvlLbl val="0"/>
      </c:catAx>
      <c:valAx>
        <c:axId val="16912320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912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cat>
            <c:strRef>
              <c:f>'Figur 5.4'!$A$21:$A$33</c:f>
              <c:strCache>
                <c:ptCount val="13"/>
                <c:pt idx="0">
                  <c:v>Sør-vest </c:v>
                </c:pt>
                <c:pt idx="1">
                  <c:v>Agder </c:v>
                </c:pt>
                <c:pt idx="2">
                  <c:v>Vest </c:v>
                </c:pt>
                <c:pt idx="3">
                  <c:v>Nordland </c:v>
                </c:pt>
                <c:pt idx="4">
                  <c:v>Sør-øst </c:v>
                </c:pt>
                <c:pt idx="5">
                  <c:v>Øst </c:v>
                </c:pt>
                <c:pt idx="6">
                  <c:v>Gjennomsnitt</c:v>
                </c:pt>
                <c:pt idx="7">
                  <c:v>Innlandet </c:v>
                </c:pt>
                <c:pt idx="8">
                  <c:v>Møre og Romsdal </c:v>
                </c:pt>
                <c:pt idx="9">
                  <c:v>Troms </c:v>
                </c:pt>
                <c:pt idx="10">
                  <c:v>Trøndelag </c:v>
                </c:pt>
                <c:pt idx="11">
                  <c:v>Oslo </c:v>
                </c:pt>
                <c:pt idx="12">
                  <c:v>Finnmark </c:v>
                </c:pt>
              </c:strCache>
            </c:strRef>
          </c:cat>
          <c:val>
            <c:numRef>
              <c:f>'Figur 5.4'!$B$21:$B$33</c:f>
              <c:numCache>
                <c:formatCode>0</c:formatCode>
                <c:ptCount val="13"/>
                <c:pt idx="0">
                  <c:v>19150.136583877273</c:v>
                </c:pt>
                <c:pt idx="1">
                  <c:v>19433.927543630314</c:v>
                </c:pt>
                <c:pt idx="2">
                  <c:v>20017.900583423849</c:v>
                </c:pt>
                <c:pt idx="3">
                  <c:v>20617.67941168799</c:v>
                </c:pt>
                <c:pt idx="4">
                  <c:v>21101.015173682252</c:v>
                </c:pt>
                <c:pt idx="5">
                  <c:v>22656.667430341269</c:v>
                </c:pt>
                <c:pt idx="6">
                  <c:v>23464.864915391943</c:v>
                </c:pt>
                <c:pt idx="7">
                  <c:v>24162.14236250503</c:v>
                </c:pt>
                <c:pt idx="8">
                  <c:v>24492.272467465154</c:v>
                </c:pt>
                <c:pt idx="9">
                  <c:v>25243.323244802628</c:v>
                </c:pt>
                <c:pt idx="10">
                  <c:v>26386.659637925186</c:v>
                </c:pt>
                <c:pt idx="11">
                  <c:v>27199.963811821097</c:v>
                </c:pt>
                <c:pt idx="12">
                  <c:v>31443.292941735501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75328"/>
        <c:axId val="165282944"/>
      </c:barChart>
      <c:catAx>
        <c:axId val="16827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65282944"/>
        <c:crosses val="autoZero"/>
        <c:auto val="1"/>
        <c:lblAlgn val="ctr"/>
        <c:lblOffset val="100"/>
        <c:noMultiLvlLbl val="0"/>
      </c:catAx>
      <c:valAx>
        <c:axId val="1652829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827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3.2'!$A$23</c:f>
              <c:strCache>
                <c:ptCount val="1"/>
                <c:pt idx="0">
                  <c:v>Politidistrikt</c:v>
                </c:pt>
              </c:strCache>
            </c:strRef>
          </c:tx>
          <c:invertIfNegative val="0"/>
          <c:cat>
            <c:numRef>
              <c:f>'Figur 3.2'!$B$22:$K$22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 3.2'!$B$23:$K$23</c:f>
              <c:numCache>
                <c:formatCode>_ * #,##0_ ;_ * \-#,##0_ ;_ * "-"??_ ;_ @_ </c:formatCode>
                <c:ptCount val="10"/>
                <c:pt idx="0">
                  <c:v>8775.5442899104692</c:v>
                </c:pt>
                <c:pt idx="1">
                  <c:v>8992.9478849245006</c:v>
                </c:pt>
                <c:pt idx="2">
                  <c:v>9502.5049067561285</c:v>
                </c:pt>
                <c:pt idx="3">
                  <c:v>9959.7616718878198</c:v>
                </c:pt>
                <c:pt idx="4">
                  <c:v>10122.036126827739</c:v>
                </c:pt>
                <c:pt idx="5">
                  <c:v>10429.26502429082</c:v>
                </c:pt>
                <c:pt idx="6">
                  <c:v>10800.653272921165</c:v>
                </c:pt>
                <c:pt idx="7">
                  <c:v>10974.607351044207</c:v>
                </c:pt>
                <c:pt idx="8">
                  <c:v>10671.599306924081</c:v>
                </c:pt>
                <c:pt idx="9">
                  <c:v>10621.425706480031</c:v>
                </c:pt>
              </c:numCache>
            </c:numRef>
          </c:val>
        </c:ser>
        <c:ser>
          <c:idx val="1"/>
          <c:order val="1"/>
          <c:tx>
            <c:strRef>
              <c:f>'Figur 3.2'!$A$24</c:f>
              <c:strCache>
                <c:ptCount val="1"/>
                <c:pt idx="0">
                  <c:v>Særorgan</c:v>
                </c:pt>
              </c:strCache>
            </c:strRef>
          </c:tx>
          <c:invertIfNegative val="0"/>
          <c:cat>
            <c:numRef>
              <c:f>'Figur 3.2'!$B$22:$K$22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 3.2'!$B$24:$K$24</c:f>
              <c:numCache>
                <c:formatCode>_ * #,##0_ ;_ * \-#,##0_ ;_ * "-"??_ ;_ @_ </c:formatCode>
                <c:ptCount val="10"/>
                <c:pt idx="0">
                  <c:v>898.73391797363195</c:v>
                </c:pt>
                <c:pt idx="1">
                  <c:v>907.24615364154533</c:v>
                </c:pt>
                <c:pt idx="2">
                  <c:v>920.77761805090086</c:v>
                </c:pt>
                <c:pt idx="3">
                  <c:v>1017.1056952744842</c:v>
                </c:pt>
                <c:pt idx="4">
                  <c:v>1104.7543049938265</c:v>
                </c:pt>
                <c:pt idx="5">
                  <c:v>1104.9589862168261</c:v>
                </c:pt>
                <c:pt idx="6">
                  <c:v>1199.5419580616056</c:v>
                </c:pt>
                <c:pt idx="7">
                  <c:v>1263.6900271220834</c:v>
                </c:pt>
                <c:pt idx="8">
                  <c:v>1308.6649362236799</c:v>
                </c:pt>
                <c:pt idx="9">
                  <c:v>1504.6739222599986</c:v>
                </c:pt>
              </c:numCache>
            </c:numRef>
          </c:val>
        </c:ser>
        <c:ser>
          <c:idx val="2"/>
          <c:order val="2"/>
          <c:tx>
            <c:strRef>
              <c:f>'Figur 3.2'!$A$25</c:f>
              <c:strCache>
                <c:ptCount val="1"/>
                <c:pt idx="0">
                  <c:v>Andre enheter</c:v>
                </c:pt>
              </c:strCache>
            </c:strRef>
          </c:tx>
          <c:invertIfNegative val="0"/>
          <c:cat>
            <c:numRef>
              <c:f>'Figur 3.2'!$B$22:$K$22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 3.2'!$B$25:$K$25</c:f>
              <c:numCache>
                <c:formatCode>_ * #,##0_ ;_ * \-#,##0_ ;_ * "-"??_ ;_ @_ </c:formatCode>
                <c:ptCount val="10"/>
                <c:pt idx="0">
                  <c:v>1370.2878038176414</c:v>
                </c:pt>
                <c:pt idx="1">
                  <c:v>1617.0251087744093</c:v>
                </c:pt>
                <c:pt idx="2">
                  <c:v>1605.6158526479196</c:v>
                </c:pt>
                <c:pt idx="3">
                  <c:v>1710.6587931723348</c:v>
                </c:pt>
                <c:pt idx="4">
                  <c:v>1968.0524978733977</c:v>
                </c:pt>
                <c:pt idx="5">
                  <c:v>2071.6320454135885</c:v>
                </c:pt>
                <c:pt idx="6">
                  <c:v>2225.1574120455471</c:v>
                </c:pt>
                <c:pt idx="7">
                  <c:v>2277.0781508229215</c:v>
                </c:pt>
                <c:pt idx="8">
                  <c:v>2576.3492823997603</c:v>
                </c:pt>
                <c:pt idx="9">
                  <c:v>2841.2823306899973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940992"/>
        <c:axId val="163946880"/>
      </c:barChart>
      <c:catAx>
        <c:axId val="1639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946880"/>
        <c:crosses val="autoZero"/>
        <c:auto val="1"/>
        <c:lblAlgn val="ctr"/>
        <c:lblOffset val="100"/>
        <c:noMultiLvlLbl val="0"/>
      </c:catAx>
      <c:valAx>
        <c:axId val="163946880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1639409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'Figur 5.5'!$A$22:$A$33</c:f>
              <c:strCache>
                <c:ptCount val="12"/>
                <c:pt idx="0">
                  <c:v>Vest </c:v>
                </c:pt>
                <c:pt idx="1">
                  <c:v>Sør-vest </c:v>
                </c:pt>
                <c:pt idx="2">
                  <c:v>Møre og Romsdal </c:v>
                </c:pt>
                <c:pt idx="3">
                  <c:v>Sør-øst </c:v>
                </c:pt>
                <c:pt idx="4">
                  <c:v>Øst </c:v>
                </c:pt>
                <c:pt idx="5">
                  <c:v>Nordland </c:v>
                </c:pt>
                <c:pt idx="6">
                  <c:v>Innlandet </c:v>
                </c:pt>
                <c:pt idx="7">
                  <c:v>Trøndelag </c:v>
                </c:pt>
                <c:pt idx="8">
                  <c:v>Troms </c:v>
                </c:pt>
                <c:pt idx="9">
                  <c:v>Agder </c:v>
                </c:pt>
                <c:pt idx="10">
                  <c:v>Finnmark </c:v>
                </c:pt>
                <c:pt idx="11">
                  <c:v>Oslo </c:v>
                </c:pt>
              </c:strCache>
            </c:strRef>
          </c:cat>
          <c:val>
            <c:numRef>
              <c:f>'Figur 5.5'!$B$22:$B$33</c:f>
              <c:numCache>
                <c:formatCode>0</c:formatCode>
                <c:ptCount val="12"/>
                <c:pt idx="0">
                  <c:v>13716.171833466775</c:v>
                </c:pt>
                <c:pt idx="1">
                  <c:v>18005.596585365871</c:v>
                </c:pt>
                <c:pt idx="2">
                  <c:v>20562.949863813243</c:v>
                </c:pt>
                <c:pt idx="3">
                  <c:v>20907.224315843636</c:v>
                </c:pt>
                <c:pt idx="4">
                  <c:v>21405.608756692458</c:v>
                </c:pt>
                <c:pt idx="5">
                  <c:v>21561.40046062406</c:v>
                </c:pt>
                <c:pt idx="6">
                  <c:v>21645.031204516916</c:v>
                </c:pt>
                <c:pt idx="7">
                  <c:v>26137.943757961792</c:v>
                </c:pt>
                <c:pt idx="8">
                  <c:v>26397.717129909364</c:v>
                </c:pt>
                <c:pt idx="9">
                  <c:v>27165.991111111111</c:v>
                </c:pt>
                <c:pt idx="10">
                  <c:v>28547.823650793656</c:v>
                </c:pt>
                <c:pt idx="11">
                  <c:v>8148.0121965124081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'Figur 5.5'!$A$22:$A$33</c:f>
              <c:strCache>
                <c:ptCount val="12"/>
                <c:pt idx="0">
                  <c:v>Vest </c:v>
                </c:pt>
                <c:pt idx="1">
                  <c:v>Sør-vest </c:v>
                </c:pt>
                <c:pt idx="2">
                  <c:v>Møre og Romsdal </c:v>
                </c:pt>
                <c:pt idx="3">
                  <c:v>Sør-øst </c:v>
                </c:pt>
                <c:pt idx="4">
                  <c:v>Øst </c:v>
                </c:pt>
                <c:pt idx="5">
                  <c:v>Nordland </c:v>
                </c:pt>
                <c:pt idx="6">
                  <c:v>Innlandet </c:v>
                </c:pt>
                <c:pt idx="7">
                  <c:v>Trøndelag </c:v>
                </c:pt>
                <c:pt idx="8">
                  <c:v>Troms </c:v>
                </c:pt>
                <c:pt idx="9">
                  <c:v>Agder </c:v>
                </c:pt>
                <c:pt idx="10">
                  <c:v>Finnmark </c:v>
                </c:pt>
                <c:pt idx="11">
                  <c:v>Oslo </c:v>
                </c:pt>
              </c:strCache>
            </c:strRef>
          </c:cat>
          <c:val>
            <c:numRef>
              <c:f>'Figur 5.5'!#REF!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632064"/>
        <c:axId val="164633600"/>
      </c:barChart>
      <c:catAx>
        <c:axId val="164632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4633600"/>
        <c:crosses val="autoZero"/>
        <c:auto val="1"/>
        <c:lblAlgn val="ctr"/>
        <c:lblOffset val="100"/>
        <c:noMultiLvlLbl val="0"/>
      </c:catAx>
      <c:valAx>
        <c:axId val="1646336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463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5.6'!$A$26</c:f>
              <c:strCache>
                <c:ptCount val="1"/>
                <c:pt idx="0">
                  <c:v>Innkjøp av bil</c:v>
                </c:pt>
              </c:strCache>
            </c:strRef>
          </c:tx>
          <c:cat>
            <c:numRef>
              <c:f>'Figur 5.6'!$B$25:$I$25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 5.6'!$B$26:$I$26</c:f>
              <c:numCache>
                <c:formatCode>#,##0.0</c:formatCode>
                <c:ptCount val="8"/>
                <c:pt idx="0">
                  <c:v>125.27139858833416</c:v>
                </c:pt>
                <c:pt idx="1">
                  <c:v>82.799924468086957</c:v>
                </c:pt>
                <c:pt idx="2">
                  <c:v>111.42224101185279</c:v>
                </c:pt>
                <c:pt idx="3">
                  <c:v>154.58376966500461</c:v>
                </c:pt>
                <c:pt idx="4">
                  <c:v>203.83671927969542</c:v>
                </c:pt>
                <c:pt idx="5">
                  <c:v>151.11915691877425</c:v>
                </c:pt>
                <c:pt idx="6">
                  <c:v>149.73731451532004</c:v>
                </c:pt>
                <c:pt idx="7">
                  <c:v>96.48606562999997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 5.6'!$A$27</c:f>
              <c:strCache>
                <c:ptCount val="1"/>
                <c:pt idx="0">
                  <c:v>Drift og vedlikehold av bil</c:v>
                </c:pt>
              </c:strCache>
            </c:strRef>
          </c:tx>
          <c:cat>
            <c:numRef>
              <c:f>'Figur 5.6'!$B$25:$I$25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'Figur 5.6'!$B$27:$I$27</c:f>
              <c:numCache>
                <c:formatCode>#,##0.0</c:formatCode>
                <c:ptCount val="8"/>
                <c:pt idx="0">
                  <c:v>161.23600805821883</c:v>
                </c:pt>
                <c:pt idx="1">
                  <c:v>115.99165982979393</c:v>
                </c:pt>
                <c:pt idx="2">
                  <c:v>123.53213328981003</c:v>
                </c:pt>
                <c:pt idx="3">
                  <c:v>127.82472946666233</c:v>
                </c:pt>
                <c:pt idx="4">
                  <c:v>157.42238441639091</c:v>
                </c:pt>
                <c:pt idx="5">
                  <c:v>131.73617826398367</c:v>
                </c:pt>
                <c:pt idx="6">
                  <c:v>125.90273152268013</c:v>
                </c:pt>
                <c:pt idx="7">
                  <c:v>121.65276614000001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33984"/>
        <c:axId val="167592704"/>
      </c:lineChart>
      <c:catAx>
        <c:axId val="16823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592704"/>
        <c:crosses val="autoZero"/>
        <c:auto val="1"/>
        <c:lblAlgn val="ctr"/>
        <c:lblOffset val="100"/>
        <c:noMultiLvlLbl val="0"/>
      </c:catAx>
      <c:valAx>
        <c:axId val="167592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82339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5.7'!$B$22</c:f>
              <c:strCache>
                <c:ptCount val="1"/>
                <c:pt idx="0">
                  <c:v>Gjennomsnitt for 2009-2016</c:v>
                </c:pt>
              </c:strCache>
            </c:strRef>
          </c:tx>
          <c:invertIfNegative val="0"/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cat>
            <c:strRef>
              <c:f>'Figur 5.7'!$A$23:$A$35</c:f>
              <c:strCache>
                <c:ptCount val="13"/>
                <c:pt idx="0">
                  <c:v>Vest</c:v>
                </c:pt>
                <c:pt idx="1">
                  <c:v>Finnmark</c:v>
                </c:pt>
                <c:pt idx="2">
                  <c:v>Trøndelag</c:v>
                </c:pt>
                <c:pt idx="3">
                  <c:v>Møre- og Romsdal</c:v>
                </c:pt>
                <c:pt idx="4">
                  <c:v>Oslo</c:v>
                </c:pt>
                <c:pt idx="5">
                  <c:v>Alle politidistrikt</c:v>
                </c:pt>
                <c:pt idx="6">
                  <c:v>Sør-Vest</c:v>
                </c:pt>
                <c:pt idx="7">
                  <c:v>Troms</c:v>
                </c:pt>
                <c:pt idx="8">
                  <c:v>Sør-Øst</c:v>
                </c:pt>
                <c:pt idx="9">
                  <c:v>Øst</c:v>
                </c:pt>
                <c:pt idx="10">
                  <c:v>Innlandet</c:v>
                </c:pt>
                <c:pt idx="11">
                  <c:v>Nordland</c:v>
                </c:pt>
                <c:pt idx="12">
                  <c:v>Agder</c:v>
                </c:pt>
              </c:strCache>
            </c:strRef>
          </c:cat>
          <c:val>
            <c:numRef>
              <c:f>'Figur 5.7'!$B$23:$B$35</c:f>
              <c:numCache>
                <c:formatCode>0.00</c:formatCode>
                <c:ptCount val="13"/>
                <c:pt idx="0">
                  <c:v>0.66229898855793568</c:v>
                </c:pt>
                <c:pt idx="1">
                  <c:v>0.71167137311390161</c:v>
                </c:pt>
                <c:pt idx="2">
                  <c:v>0.72697683919229694</c:v>
                </c:pt>
                <c:pt idx="3">
                  <c:v>0.91492807137527099</c:v>
                </c:pt>
                <c:pt idx="4">
                  <c:v>0.91611528304009793</c:v>
                </c:pt>
                <c:pt idx="5">
                  <c:v>0.98376231236196798</c:v>
                </c:pt>
                <c:pt idx="6">
                  <c:v>1.0105950411594291</c:v>
                </c:pt>
                <c:pt idx="7">
                  <c:v>1.1034662796181778</c:v>
                </c:pt>
                <c:pt idx="8">
                  <c:v>1.2277157668793075</c:v>
                </c:pt>
                <c:pt idx="9">
                  <c:v>1.2387933015936743</c:v>
                </c:pt>
                <c:pt idx="10">
                  <c:v>1.2467748355844042</c:v>
                </c:pt>
                <c:pt idx="11">
                  <c:v>1.2621708214967831</c:v>
                </c:pt>
                <c:pt idx="12">
                  <c:v>1.3251151533798033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634048"/>
        <c:axId val="167635584"/>
      </c:barChart>
      <c:catAx>
        <c:axId val="167634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167635584"/>
        <c:crosses val="autoZero"/>
        <c:auto val="1"/>
        <c:lblAlgn val="ctr"/>
        <c:lblOffset val="100"/>
        <c:noMultiLvlLbl val="0"/>
      </c:catAx>
      <c:valAx>
        <c:axId val="1676355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7634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 5.8'!$B$24</c:f>
              <c:strCache>
                <c:ptCount val="1"/>
                <c:pt idx="0">
                  <c:v>Antall av Alder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 5.8'!$A$25:$A$53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27</c:v>
                </c:pt>
                <c:pt idx="27">
                  <c:v>30</c:v>
                </c:pt>
              </c:numCache>
            </c:numRef>
          </c:cat>
          <c:val>
            <c:numRef>
              <c:f>'Fig 5.8'!$B$25:$B$53</c:f>
              <c:numCache>
                <c:formatCode>General</c:formatCode>
                <c:ptCount val="29"/>
                <c:pt idx="0">
                  <c:v>81</c:v>
                </c:pt>
                <c:pt idx="1">
                  <c:v>72</c:v>
                </c:pt>
                <c:pt idx="2">
                  <c:v>121</c:v>
                </c:pt>
                <c:pt idx="3">
                  <c:v>160</c:v>
                </c:pt>
                <c:pt idx="4">
                  <c:v>46</c:v>
                </c:pt>
                <c:pt idx="5">
                  <c:v>97</c:v>
                </c:pt>
                <c:pt idx="6">
                  <c:v>84</c:v>
                </c:pt>
                <c:pt idx="7">
                  <c:v>107</c:v>
                </c:pt>
                <c:pt idx="8">
                  <c:v>93</c:v>
                </c:pt>
                <c:pt idx="9">
                  <c:v>63</c:v>
                </c:pt>
                <c:pt idx="10">
                  <c:v>80</c:v>
                </c:pt>
                <c:pt idx="11">
                  <c:v>49</c:v>
                </c:pt>
                <c:pt idx="12">
                  <c:v>34</c:v>
                </c:pt>
                <c:pt idx="13">
                  <c:v>46</c:v>
                </c:pt>
                <c:pt idx="14">
                  <c:v>31</c:v>
                </c:pt>
                <c:pt idx="15">
                  <c:v>48</c:v>
                </c:pt>
                <c:pt idx="16">
                  <c:v>23</c:v>
                </c:pt>
                <c:pt idx="17">
                  <c:v>15</c:v>
                </c:pt>
                <c:pt idx="18">
                  <c:v>27</c:v>
                </c:pt>
                <c:pt idx="19">
                  <c:v>18</c:v>
                </c:pt>
                <c:pt idx="20">
                  <c:v>8</c:v>
                </c:pt>
                <c:pt idx="21">
                  <c:v>11</c:v>
                </c:pt>
                <c:pt idx="22">
                  <c:v>6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47584"/>
        <c:axId val="168165760"/>
      </c:barChart>
      <c:catAx>
        <c:axId val="16814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165760"/>
        <c:crosses val="autoZero"/>
        <c:auto val="1"/>
        <c:lblAlgn val="ctr"/>
        <c:lblOffset val="100"/>
        <c:noMultiLvlLbl val="0"/>
      </c:catAx>
      <c:valAx>
        <c:axId val="16816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147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5.9'!$B$20</c:f>
              <c:strCache>
                <c:ptCount val="1"/>
                <c:pt idx="0">
                  <c:v>Gjennomsnitt av Alder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cat>
            <c:strRef>
              <c:f>'Fig 5.9'!$A$21:$A$33</c:f>
              <c:strCache>
                <c:ptCount val="13"/>
                <c:pt idx="0">
                  <c:v>Troms</c:v>
                </c:pt>
                <c:pt idx="1">
                  <c:v>Agder</c:v>
                </c:pt>
                <c:pt idx="2">
                  <c:v>Vest</c:v>
                </c:pt>
                <c:pt idx="3">
                  <c:v>Trøndelag</c:v>
                </c:pt>
                <c:pt idx="4">
                  <c:v>Sør-Vest</c:v>
                </c:pt>
                <c:pt idx="5">
                  <c:v>Oslo</c:v>
                </c:pt>
                <c:pt idx="6">
                  <c:v>Alle politidistrikt</c:v>
                </c:pt>
                <c:pt idx="7">
                  <c:v>Øst</c:v>
                </c:pt>
                <c:pt idx="8">
                  <c:v>Møre og Romsdal</c:v>
                </c:pt>
                <c:pt idx="9">
                  <c:v>Innlandet</c:v>
                </c:pt>
                <c:pt idx="10">
                  <c:v>Finnmark</c:v>
                </c:pt>
                <c:pt idx="11">
                  <c:v>Sør-Øst</c:v>
                </c:pt>
                <c:pt idx="12">
                  <c:v>Nordland</c:v>
                </c:pt>
              </c:strCache>
            </c:strRef>
          </c:cat>
          <c:val>
            <c:numRef>
              <c:f>'Fig 5.9'!$B$21:$B$33</c:f>
              <c:numCache>
                <c:formatCode>0.00</c:formatCode>
                <c:ptCount val="13"/>
                <c:pt idx="0">
                  <c:v>4.67741935483871</c:v>
                </c:pt>
                <c:pt idx="1">
                  <c:v>5.3260869565217392</c:v>
                </c:pt>
                <c:pt idx="2">
                  <c:v>5.6311475409836067</c:v>
                </c:pt>
                <c:pt idx="3">
                  <c:v>5.9179104477611943</c:v>
                </c:pt>
                <c:pt idx="4">
                  <c:v>6.2345679012345681</c:v>
                </c:pt>
                <c:pt idx="5">
                  <c:v>6.596774193548387</c:v>
                </c:pt>
                <c:pt idx="6">
                  <c:v>7.2908816880180858</c:v>
                </c:pt>
                <c:pt idx="7">
                  <c:v>7.354037267080745</c:v>
                </c:pt>
                <c:pt idx="8">
                  <c:v>7.3859649122807021</c:v>
                </c:pt>
                <c:pt idx="9">
                  <c:v>8.3962264150943398</c:v>
                </c:pt>
                <c:pt idx="10">
                  <c:v>8.875</c:v>
                </c:pt>
                <c:pt idx="11">
                  <c:v>8.8952879581151834</c:v>
                </c:pt>
                <c:pt idx="12">
                  <c:v>10.351063829787234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67776"/>
        <c:axId val="164669312"/>
      </c:barChart>
      <c:catAx>
        <c:axId val="164667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nb-NO"/>
          </a:p>
        </c:txPr>
        <c:crossAx val="164669312"/>
        <c:crosses val="autoZero"/>
        <c:auto val="1"/>
        <c:lblAlgn val="ctr"/>
        <c:lblOffset val="100"/>
        <c:noMultiLvlLbl val="0"/>
      </c:catAx>
      <c:valAx>
        <c:axId val="1646693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6466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5.10'!#REF!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'Fig 5.10'!$A$22:$A$34</c:f>
              <c:strCache>
                <c:ptCount val="13"/>
                <c:pt idx="0">
                  <c:v>Finnmark</c:v>
                </c:pt>
                <c:pt idx="1">
                  <c:v>Nordland</c:v>
                </c:pt>
                <c:pt idx="2">
                  <c:v>Trøndelag</c:v>
                </c:pt>
                <c:pt idx="3">
                  <c:v>Innlandet</c:v>
                </c:pt>
                <c:pt idx="4">
                  <c:v>Sør-Øst</c:v>
                </c:pt>
                <c:pt idx="5">
                  <c:v>Møre og Romsdal</c:v>
                </c:pt>
                <c:pt idx="6">
                  <c:v>Sum</c:v>
                </c:pt>
                <c:pt idx="7">
                  <c:v>Øst</c:v>
                </c:pt>
                <c:pt idx="8">
                  <c:v>Vest</c:v>
                </c:pt>
                <c:pt idx="9">
                  <c:v>Troms</c:v>
                </c:pt>
                <c:pt idx="10">
                  <c:v>Oslo</c:v>
                </c:pt>
                <c:pt idx="11">
                  <c:v>Sør-Vest</c:v>
                </c:pt>
                <c:pt idx="12">
                  <c:v>Agder</c:v>
                </c:pt>
              </c:strCache>
            </c:strRef>
          </c:cat>
          <c:val>
            <c:numRef>
              <c:f>'Fig 5.10'!$B$22:$B$34</c:f>
              <c:numCache>
                <c:formatCode>0.0</c:formatCode>
                <c:ptCount val="13"/>
                <c:pt idx="0">
                  <c:v>4.195833333333332</c:v>
                </c:pt>
                <c:pt idx="1">
                  <c:v>4.6029828014184391</c:v>
                </c:pt>
                <c:pt idx="2">
                  <c:v>4.7972369402985064</c:v>
                </c:pt>
                <c:pt idx="3">
                  <c:v>4.8516528301886792</c:v>
                </c:pt>
                <c:pt idx="4">
                  <c:v>5.4374446771378722</c:v>
                </c:pt>
                <c:pt idx="5">
                  <c:v>5.9116817251461988</c:v>
                </c:pt>
                <c:pt idx="6">
                  <c:v>6.375932355005653</c:v>
                </c:pt>
                <c:pt idx="7">
                  <c:v>6.589671273291926</c:v>
                </c:pt>
                <c:pt idx="8">
                  <c:v>6.7366734289617476</c:v>
                </c:pt>
                <c:pt idx="9">
                  <c:v>6.8379112903225803</c:v>
                </c:pt>
                <c:pt idx="10">
                  <c:v>8.0985794690860207</c:v>
                </c:pt>
                <c:pt idx="11">
                  <c:v>8.8677476554629635</c:v>
                </c:pt>
                <c:pt idx="12">
                  <c:v>9.5450150362318862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73760"/>
        <c:axId val="168173568"/>
      </c:barChart>
      <c:catAx>
        <c:axId val="167573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nb-NO"/>
          </a:p>
        </c:txPr>
        <c:crossAx val="168173568"/>
        <c:crosses val="autoZero"/>
        <c:auto val="1"/>
        <c:lblAlgn val="ctr"/>
        <c:lblOffset val="100"/>
        <c:noMultiLvlLbl val="0"/>
      </c:catAx>
      <c:valAx>
        <c:axId val="1681735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6757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 5.11'!$A$23:$A$28</c:f>
              <c:strCache>
                <c:ptCount val="6"/>
                <c:pt idx="0">
                  <c:v>Politiets IKT-tjenester</c:v>
                </c:pt>
                <c:pt idx="1">
                  <c:v>Politidirektoratet</c:v>
                </c:pt>
                <c:pt idx="2">
                  <c:v>Politidistrikt</c:v>
                </c:pt>
                <c:pt idx="3">
                  <c:v>Politiets utledningsenhet</c:v>
                </c:pt>
                <c:pt idx="4">
                  <c:v>Politiets fellestjenester</c:v>
                </c:pt>
                <c:pt idx="5">
                  <c:v>Andre</c:v>
                </c:pt>
              </c:strCache>
            </c:strRef>
          </c:cat>
          <c:val>
            <c:numRef>
              <c:f>'Figur 5.11'!$B$23:$B$28</c:f>
              <c:numCache>
                <c:formatCode>0%</c:formatCode>
                <c:ptCount val="6"/>
                <c:pt idx="0">
                  <c:v>0.73337242335212105</c:v>
                </c:pt>
                <c:pt idx="1">
                  <c:v>0.14005103209002268</c:v>
                </c:pt>
                <c:pt idx="2">
                  <c:v>1.2545677756043807E-2</c:v>
                </c:pt>
                <c:pt idx="3">
                  <c:v>2.3059464800054833E-2</c:v>
                </c:pt>
                <c:pt idx="4">
                  <c:v>6.9754279442514805E-2</c:v>
                </c:pt>
                <c:pt idx="5">
                  <c:v>2.1217122559242761E-2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 5.12'!$B$22</c:f>
              <c:strCache>
                <c:ptCount val="1"/>
                <c:pt idx="0">
                  <c:v>Tolketjenester  </c:v>
                </c:pt>
              </c:strCache>
            </c:strRef>
          </c:tx>
          <c:invertIfNegative val="0"/>
          <c:cat>
            <c:strRef>
              <c:f>'Fig 5.12'!$A$23:$A$35</c:f>
              <c:strCache>
                <c:ptCount val="13"/>
                <c:pt idx="0">
                  <c:v>Finnmark </c:v>
                </c:pt>
                <c:pt idx="1">
                  <c:v>Nordland </c:v>
                </c:pt>
                <c:pt idx="2">
                  <c:v>Agder </c:v>
                </c:pt>
                <c:pt idx="3">
                  <c:v>Troms </c:v>
                </c:pt>
                <c:pt idx="4">
                  <c:v>Innlandet </c:v>
                </c:pt>
                <c:pt idx="5">
                  <c:v>Trøndelag </c:v>
                </c:pt>
                <c:pt idx="6">
                  <c:v>Møre og Romsdal </c:v>
                </c:pt>
                <c:pt idx="7">
                  <c:v>Oslo </c:v>
                </c:pt>
                <c:pt idx="8">
                  <c:v>Øst </c:v>
                </c:pt>
                <c:pt idx="9">
                  <c:v>Gjennomsnitt</c:v>
                </c:pt>
                <c:pt idx="10">
                  <c:v>Sør-vest </c:v>
                </c:pt>
                <c:pt idx="11">
                  <c:v>Sør-øst </c:v>
                </c:pt>
                <c:pt idx="12">
                  <c:v>Vest </c:v>
                </c:pt>
              </c:strCache>
            </c:strRef>
          </c:cat>
          <c:val>
            <c:numRef>
              <c:f>'Fig 5.12'!$B$23:$B$35</c:f>
              <c:numCache>
                <c:formatCode>0</c:formatCode>
                <c:ptCount val="13"/>
                <c:pt idx="0">
                  <c:v>4140.752671415351</c:v>
                </c:pt>
                <c:pt idx="1">
                  <c:v>3788.9210333908732</c:v>
                </c:pt>
                <c:pt idx="2">
                  <c:v>3831.5071107238355</c:v>
                </c:pt>
                <c:pt idx="3">
                  <c:v>3898.7254127943356</c:v>
                </c:pt>
                <c:pt idx="4">
                  <c:v>5632.920175130469</c:v>
                </c:pt>
                <c:pt idx="5">
                  <c:v>3633.1223784785448</c:v>
                </c:pt>
                <c:pt idx="6">
                  <c:v>4306.7406007650634</c:v>
                </c:pt>
                <c:pt idx="7">
                  <c:v>6203.6093744029185</c:v>
                </c:pt>
                <c:pt idx="8">
                  <c:v>6721.4867619717979</c:v>
                </c:pt>
                <c:pt idx="9">
                  <c:v>5317.8219868245415</c:v>
                </c:pt>
                <c:pt idx="10">
                  <c:v>5264.3837500588261</c:v>
                </c:pt>
                <c:pt idx="11">
                  <c:v>4549.7412954930596</c:v>
                </c:pt>
                <c:pt idx="12">
                  <c:v>6112.0050412292885</c:v>
                </c:pt>
              </c:numCache>
            </c:numRef>
          </c:val>
        </c:ser>
        <c:ser>
          <c:idx val="1"/>
          <c:order val="1"/>
          <c:tx>
            <c:strRef>
              <c:f>'Fig 5.12'!$C$22</c:f>
              <c:strCache>
                <c:ptCount val="1"/>
                <c:pt idx="0">
                  <c:v>Legetjenester  </c:v>
                </c:pt>
              </c:strCache>
            </c:strRef>
          </c:tx>
          <c:invertIfNegative val="0"/>
          <c:cat>
            <c:strRef>
              <c:f>'Fig 5.12'!$A$23:$A$35</c:f>
              <c:strCache>
                <c:ptCount val="13"/>
                <c:pt idx="0">
                  <c:v>Finnmark </c:v>
                </c:pt>
                <c:pt idx="1">
                  <c:v>Nordland </c:v>
                </c:pt>
                <c:pt idx="2">
                  <c:v>Agder </c:v>
                </c:pt>
                <c:pt idx="3">
                  <c:v>Troms </c:v>
                </c:pt>
                <c:pt idx="4">
                  <c:v>Innlandet </c:v>
                </c:pt>
                <c:pt idx="5">
                  <c:v>Trøndelag </c:v>
                </c:pt>
                <c:pt idx="6">
                  <c:v>Møre og Romsdal </c:v>
                </c:pt>
                <c:pt idx="7">
                  <c:v>Oslo </c:v>
                </c:pt>
                <c:pt idx="8">
                  <c:v>Øst </c:v>
                </c:pt>
                <c:pt idx="9">
                  <c:v>Gjennomsnitt</c:v>
                </c:pt>
                <c:pt idx="10">
                  <c:v>Sør-vest </c:v>
                </c:pt>
                <c:pt idx="11">
                  <c:v>Sør-øst </c:v>
                </c:pt>
                <c:pt idx="12">
                  <c:v>Vest </c:v>
                </c:pt>
              </c:strCache>
            </c:strRef>
          </c:cat>
          <c:val>
            <c:numRef>
              <c:f>'Fig 5.12'!$C$23:$C$35</c:f>
              <c:numCache>
                <c:formatCode>0</c:formatCode>
                <c:ptCount val="13"/>
                <c:pt idx="0">
                  <c:v>1541.9400551951819</c:v>
                </c:pt>
                <c:pt idx="1">
                  <c:v>1963.4181051993914</c:v>
                </c:pt>
                <c:pt idx="2">
                  <c:v>7344.1446906099582</c:v>
                </c:pt>
                <c:pt idx="3">
                  <c:v>5072.1603384476957</c:v>
                </c:pt>
                <c:pt idx="4">
                  <c:v>7448.8587916499391</c:v>
                </c:pt>
                <c:pt idx="5">
                  <c:v>7126.5311955733141</c:v>
                </c:pt>
                <c:pt idx="6">
                  <c:v>4877.7735588316518</c:v>
                </c:pt>
                <c:pt idx="7">
                  <c:v>5640.4986149931447</c:v>
                </c:pt>
                <c:pt idx="8">
                  <c:v>5332.8307084305416</c:v>
                </c:pt>
                <c:pt idx="9">
                  <c:v>5359.4313882328825</c:v>
                </c:pt>
                <c:pt idx="10">
                  <c:v>3131.8968736291363</c:v>
                </c:pt>
                <c:pt idx="11">
                  <c:v>7591.5463314942017</c:v>
                </c:pt>
                <c:pt idx="12">
                  <c:v>3503.8297495446664</c:v>
                </c:pt>
              </c:numCache>
            </c:numRef>
          </c:val>
        </c:ser>
        <c:ser>
          <c:idx val="2"/>
          <c:order val="2"/>
          <c:tx>
            <c:strRef>
              <c:f>'Fig 5.12'!$D$22</c:f>
              <c:strCache>
                <c:ptCount val="1"/>
                <c:pt idx="0">
                  <c:v>Andre tjenester</c:v>
                </c:pt>
              </c:strCache>
            </c:strRef>
          </c:tx>
          <c:invertIfNegative val="0"/>
          <c:cat>
            <c:strRef>
              <c:f>'Fig 5.12'!$A$23:$A$35</c:f>
              <c:strCache>
                <c:ptCount val="13"/>
                <c:pt idx="0">
                  <c:v>Finnmark </c:v>
                </c:pt>
                <c:pt idx="1">
                  <c:v>Nordland </c:v>
                </c:pt>
                <c:pt idx="2">
                  <c:v>Agder </c:v>
                </c:pt>
                <c:pt idx="3">
                  <c:v>Troms </c:v>
                </c:pt>
                <c:pt idx="4">
                  <c:v>Innlandet </c:v>
                </c:pt>
                <c:pt idx="5">
                  <c:v>Trøndelag </c:v>
                </c:pt>
                <c:pt idx="6">
                  <c:v>Møre og Romsdal </c:v>
                </c:pt>
                <c:pt idx="7">
                  <c:v>Oslo </c:v>
                </c:pt>
                <c:pt idx="8">
                  <c:v>Øst </c:v>
                </c:pt>
                <c:pt idx="9">
                  <c:v>Gjennomsnitt</c:v>
                </c:pt>
                <c:pt idx="10">
                  <c:v>Sør-vest </c:v>
                </c:pt>
                <c:pt idx="11">
                  <c:v>Sør-øst </c:v>
                </c:pt>
                <c:pt idx="12">
                  <c:v>Vest </c:v>
                </c:pt>
              </c:strCache>
            </c:strRef>
          </c:cat>
          <c:val>
            <c:numRef>
              <c:f>'Fig 5.12'!$D$23:$D$35</c:f>
              <c:numCache>
                <c:formatCode>0</c:formatCode>
                <c:ptCount val="13"/>
                <c:pt idx="0">
                  <c:v>7041.2496904942082</c:v>
                </c:pt>
                <c:pt idx="1">
                  <c:v>7954.9979895133702</c:v>
                </c:pt>
                <c:pt idx="2">
                  <c:v>3267.2072560900401</c:v>
                </c:pt>
                <c:pt idx="3">
                  <c:v>6107.7785019121084</c:v>
                </c:pt>
                <c:pt idx="4">
                  <c:v>2298.0130344239242</c:v>
                </c:pt>
                <c:pt idx="5">
                  <c:v>4649.730411640594</c:v>
                </c:pt>
                <c:pt idx="6">
                  <c:v>7091.0370270658022</c:v>
                </c:pt>
                <c:pt idx="7">
                  <c:v>5156.7761375296686</c:v>
                </c:pt>
                <c:pt idx="8">
                  <c:v>5141.6398712527216</c:v>
                </c:pt>
                <c:pt idx="9">
                  <c:v>6545.1368432465579</c:v>
                </c:pt>
                <c:pt idx="10">
                  <c:v>10179.860775059504</c:v>
                </c:pt>
                <c:pt idx="11">
                  <c:v>7730.2591051829922</c:v>
                </c:pt>
                <c:pt idx="12">
                  <c:v>11822.760535398018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497152"/>
        <c:axId val="168498688"/>
      </c:barChart>
      <c:catAx>
        <c:axId val="168497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68498688"/>
        <c:crosses val="autoZero"/>
        <c:auto val="1"/>
        <c:lblAlgn val="ctr"/>
        <c:lblOffset val="100"/>
        <c:noMultiLvlLbl val="0"/>
      </c:catAx>
      <c:valAx>
        <c:axId val="1684986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8497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 6.1'!$A$22</c:f>
              <c:strCache>
                <c:ptCount val="1"/>
                <c:pt idx="0">
                  <c:v>Fast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'Figur 6.1'!$B$21:$L$21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 6.1'!$B$22:$L$22</c:f>
              <c:numCache>
                <c:formatCode>#,##0.00</c:formatCode>
                <c:ptCount val="11"/>
                <c:pt idx="0">
                  <c:v>1.5892521732704032</c:v>
                </c:pt>
                <c:pt idx="1">
                  <c:v>1.5750089074321487</c:v>
                </c:pt>
                <c:pt idx="2">
                  <c:v>1.5793227144438651</c:v>
                </c:pt>
                <c:pt idx="3">
                  <c:v>1.6402070628079599</c:v>
                </c:pt>
                <c:pt idx="4">
                  <c:v>1.690210511911697</c:v>
                </c:pt>
                <c:pt idx="5">
                  <c:v>1.7393469129700925</c:v>
                </c:pt>
                <c:pt idx="6">
                  <c:v>1.7600174699111051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 6.1'!$A$21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'Figur 6.1'!$B$21:$L$21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 6.1'!$B$21:$L$21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 6.1'!$A$23</c:f>
              <c:strCache>
                <c:ptCount val="1"/>
                <c:pt idx="0">
                  <c:v>Fremskrining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 6.1'!$B$21:$L$21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'Figur 6.1'!$B$23:$L$23</c:f>
              <c:numCache>
                <c:formatCode>#,##0.00</c:formatCode>
                <c:ptCount val="11"/>
                <c:pt idx="6">
                  <c:v>1.7600174699111051</c:v>
                </c:pt>
                <c:pt idx="7">
                  <c:v>1.818514337388123</c:v>
                </c:pt>
                <c:pt idx="8">
                  <c:v>1.8714815559419997</c:v>
                </c:pt>
                <c:pt idx="9">
                  <c:v>1.926711713086535</c:v>
                </c:pt>
                <c:pt idx="10">
                  <c:v>1.9868123740589863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5088"/>
        <c:axId val="169070976"/>
      </c:lineChart>
      <c:catAx>
        <c:axId val="16906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070976"/>
        <c:crosses val="autoZero"/>
        <c:auto val="1"/>
        <c:lblAlgn val="ctr"/>
        <c:lblOffset val="100"/>
        <c:noMultiLvlLbl val="0"/>
      </c:catAx>
      <c:valAx>
        <c:axId val="169070976"/>
        <c:scaling>
          <c:orientation val="minMax"/>
          <c:max val="2"/>
          <c:min val="1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6906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'Figur 6.2'!$A$23</c:f>
              <c:strCache>
                <c:ptCount val="1"/>
                <c:pt idx="0">
                  <c:v>Akkumulert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'Figur 6.2'!$B$22:$E$22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'Figur 6.2'!$B$23:$E$23</c:f>
              <c:numCache>
                <c:formatCode>0</c:formatCode>
                <c:ptCount val="4"/>
                <c:pt idx="0">
                  <c:v>357.93</c:v>
                </c:pt>
                <c:pt idx="1">
                  <c:v>733.31999999999994</c:v>
                </c:pt>
                <c:pt idx="2">
                  <c:v>1124.23</c:v>
                </c:pt>
                <c:pt idx="3">
                  <c:v>1536.48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28640"/>
        <c:axId val="169330176"/>
      </c:barChart>
      <c:catAx>
        <c:axId val="16932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330176"/>
        <c:crosses val="autoZero"/>
        <c:auto val="1"/>
        <c:lblAlgn val="ctr"/>
        <c:lblOffset val="100"/>
        <c:noMultiLvlLbl val="0"/>
      </c:catAx>
      <c:valAx>
        <c:axId val="169330176"/>
        <c:scaling>
          <c:orientation val="minMax"/>
          <c:max val="16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9328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Diverse
0,09 %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'Figur 3.3'!$A$27:$A$31</c:f>
              <c:strCache>
                <c:ptCount val="5"/>
                <c:pt idx="0">
                  <c:v>Personell</c:v>
                </c:pt>
                <c:pt idx="1">
                  <c:v>Eiendom, bygg, anlegg (EBA)</c:v>
                </c:pt>
                <c:pt idx="2">
                  <c:v>Materiell</c:v>
                </c:pt>
                <c:pt idx="3">
                  <c:v>Tjenester</c:v>
                </c:pt>
                <c:pt idx="4">
                  <c:v>Diverse</c:v>
                </c:pt>
              </c:strCache>
            </c:strRef>
          </c:cat>
          <c:val>
            <c:numRef>
              <c:f>'Figur 3.3'!$B$27:$B$31</c:f>
              <c:numCache>
                <c:formatCode>0%</c:formatCode>
                <c:ptCount val="5"/>
                <c:pt idx="0">
                  <c:v>0.72212195099894538</c:v>
                </c:pt>
                <c:pt idx="1">
                  <c:v>0.1036050607102334</c:v>
                </c:pt>
                <c:pt idx="2">
                  <c:v>0.11424909782452808</c:v>
                </c:pt>
                <c:pt idx="3">
                  <c:v>5.9133809236582423E-2</c:v>
                </c:pt>
                <c:pt idx="4" formatCode="0.00%">
                  <c:v>8.9008122971075175E-4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Personell
79%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'Figur 3.4'!$A$26:$A$30</c:f>
              <c:strCache>
                <c:ptCount val="5"/>
                <c:pt idx="0">
                  <c:v>Personell</c:v>
                </c:pt>
                <c:pt idx="1">
                  <c:v>Eiendom, bygg, anlegg (EBA)</c:v>
                </c:pt>
                <c:pt idx="2">
                  <c:v>Materiell</c:v>
                </c:pt>
                <c:pt idx="3">
                  <c:v>Tjenester</c:v>
                </c:pt>
                <c:pt idx="4">
                  <c:v>Diverse</c:v>
                </c:pt>
              </c:strCache>
            </c:strRef>
          </c:cat>
          <c:val>
            <c:numRef>
              <c:f>'Figur 3.4'!$B$26:$B$30</c:f>
              <c:numCache>
                <c:formatCode>0%</c:formatCode>
                <c:ptCount val="5"/>
                <c:pt idx="0">
                  <c:v>0.79391055780256214</c:v>
                </c:pt>
                <c:pt idx="1">
                  <c:v>0.1008207621625295</c:v>
                </c:pt>
                <c:pt idx="2">
                  <c:v>8.200298340820826E-2</c:v>
                </c:pt>
                <c:pt idx="3">
                  <c:v>2.2664520140938688E-2</c:v>
                </c:pt>
                <c:pt idx="4" formatCode="0.0000">
                  <c:v>6.0117648576163895E-4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Diverse
0,05 %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'Figur 3.5'!$A$29:$A$33</c:f>
              <c:strCache>
                <c:ptCount val="5"/>
                <c:pt idx="0">
                  <c:v>Personell</c:v>
                </c:pt>
                <c:pt idx="1">
                  <c:v>Eiendom, bygg, anlegg (EBA)</c:v>
                </c:pt>
                <c:pt idx="2">
                  <c:v>Materiell</c:v>
                </c:pt>
                <c:pt idx="3">
                  <c:v>Tjenester</c:v>
                </c:pt>
                <c:pt idx="4">
                  <c:v>Diverse</c:v>
                </c:pt>
              </c:strCache>
            </c:strRef>
          </c:cat>
          <c:val>
            <c:numRef>
              <c:f>'Figur 3.5'!$B$29:$B$33</c:f>
              <c:numCache>
                <c:formatCode>0%</c:formatCode>
                <c:ptCount val="5"/>
                <c:pt idx="0">
                  <c:v>0.75209169475754079</c:v>
                </c:pt>
                <c:pt idx="1">
                  <c:v>9.3972039687923462E-2</c:v>
                </c:pt>
                <c:pt idx="2">
                  <c:v>0.13228665591614197</c:v>
                </c:pt>
                <c:pt idx="3">
                  <c:v>2.1160853244652833E-2</c:v>
                </c:pt>
                <c:pt idx="4" formatCode="0.00%">
                  <c:v>4.887563937410515E-4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Diverse
0,22 %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'Figur 3.6'!$A$21:$A$25</c:f>
              <c:strCache>
                <c:ptCount val="5"/>
                <c:pt idx="0">
                  <c:v>Personell</c:v>
                </c:pt>
                <c:pt idx="1">
                  <c:v>Eiendom, bygg, anlegg (EBA)</c:v>
                </c:pt>
                <c:pt idx="2">
                  <c:v>Materiell</c:v>
                </c:pt>
                <c:pt idx="3">
                  <c:v>Tjenester</c:v>
                </c:pt>
                <c:pt idx="4">
                  <c:v>Diverse</c:v>
                </c:pt>
              </c:strCache>
            </c:strRef>
          </c:cat>
          <c:val>
            <c:numRef>
              <c:f>'Figur 3.6'!$B$21:$B$25</c:f>
              <c:numCache>
                <c:formatCode>0%</c:formatCode>
                <c:ptCount val="5"/>
                <c:pt idx="0">
                  <c:v>0.43788689385466933</c:v>
                </c:pt>
                <c:pt idx="1">
                  <c:v>0.11911488006818771</c:v>
                </c:pt>
                <c:pt idx="2">
                  <c:v>0.22524090666645713</c:v>
                </c:pt>
                <c:pt idx="3">
                  <c:v>0.21557470795633796</c:v>
                </c:pt>
                <c:pt idx="4" formatCode="0.00%">
                  <c:v>2.1826114543477995E-3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3.7'!$B$30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'Figur 3.7'!$A$31:$A$41</c:f>
              <c:strCache>
                <c:ptCount val="11"/>
                <c:pt idx="0">
                  <c:v>Grensekommissariatet</c:v>
                </c:pt>
                <c:pt idx="1">
                  <c:v>Kripos</c:v>
                </c:pt>
                <c:pt idx="2">
                  <c:v>Namsfogden i Oslo</c:v>
                </c:pt>
                <c:pt idx="3">
                  <c:v>Nasjonalt ID-senter</c:v>
                </c:pt>
                <c:pt idx="4">
                  <c:v>Politihøgskolen</c:v>
                </c:pt>
                <c:pt idx="5">
                  <c:v>Politidirektoratet</c:v>
                </c:pt>
                <c:pt idx="6">
                  <c:v>Politiets fellestjeneste</c:v>
                </c:pt>
                <c:pt idx="7">
                  <c:v>Politiets IKT-tjeneste</c:v>
                </c:pt>
                <c:pt idx="8">
                  <c:v>Politiets utlendingsenhet</c:v>
                </c:pt>
                <c:pt idx="9">
                  <c:v>Utrykningspolitiet</c:v>
                </c:pt>
                <c:pt idx="10">
                  <c:v>ØKOKRIM</c:v>
                </c:pt>
              </c:strCache>
            </c:strRef>
          </c:cat>
          <c:val>
            <c:numRef>
              <c:f>'Figur 3.7'!$B$31:$B$41</c:f>
              <c:numCache>
                <c:formatCode>_ * #,##0_ ;_ * \-#,##0_ ;_ * "-"??_ ;_ @_ </c:formatCode>
                <c:ptCount val="11"/>
                <c:pt idx="0">
                  <c:v>6.5746779008399985</c:v>
                </c:pt>
                <c:pt idx="1">
                  <c:v>540.09774746452035</c:v>
                </c:pt>
                <c:pt idx="2">
                  <c:v>78.371532340639988</c:v>
                </c:pt>
                <c:pt idx="3">
                  <c:v>33.756706901119991</c:v>
                </c:pt>
                <c:pt idx="4">
                  <c:v>637.18819143587996</c:v>
                </c:pt>
                <c:pt idx="5">
                  <c:v>811.71429333540016</c:v>
                </c:pt>
                <c:pt idx="6">
                  <c:v>221.36711142728001</c:v>
                </c:pt>
                <c:pt idx="7">
                  <c:v>787.3767690586003</c:v>
                </c:pt>
                <c:pt idx="8">
                  <c:v>521.73015866299966</c:v>
                </c:pt>
                <c:pt idx="9">
                  <c:v>88.097737097720014</c:v>
                </c:pt>
                <c:pt idx="10">
                  <c:v>158.73929299844002</c:v>
                </c:pt>
              </c:numCache>
            </c:numRef>
          </c:val>
        </c:ser>
        <c:ser>
          <c:idx val="1"/>
          <c:order val="1"/>
          <c:tx>
            <c:strRef>
              <c:f>'Figur 3.7'!$C$30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'Figur 3.7'!$A$31:$A$41</c:f>
              <c:strCache>
                <c:ptCount val="11"/>
                <c:pt idx="0">
                  <c:v>Grensekommissariatet</c:v>
                </c:pt>
                <c:pt idx="1">
                  <c:v>Kripos</c:v>
                </c:pt>
                <c:pt idx="2">
                  <c:v>Namsfogden i Oslo</c:v>
                </c:pt>
                <c:pt idx="3">
                  <c:v>Nasjonalt ID-senter</c:v>
                </c:pt>
                <c:pt idx="4">
                  <c:v>Politihøgskolen</c:v>
                </c:pt>
                <c:pt idx="5">
                  <c:v>Politidirektoratet</c:v>
                </c:pt>
                <c:pt idx="6">
                  <c:v>Politiets fellestjeneste</c:v>
                </c:pt>
                <c:pt idx="7">
                  <c:v>Politiets IKT-tjeneste</c:v>
                </c:pt>
                <c:pt idx="8">
                  <c:v>Politiets utlendingsenhet</c:v>
                </c:pt>
                <c:pt idx="9">
                  <c:v>Utrykningspolitiet</c:v>
                </c:pt>
                <c:pt idx="10">
                  <c:v>ØKOKRIM</c:v>
                </c:pt>
              </c:strCache>
            </c:strRef>
          </c:cat>
          <c:val>
            <c:numRef>
              <c:f>'Figur 3.7'!$C$31:$C$41</c:f>
              <c:numCache>
                <c:formatCode>0</c:formatCode>
                <c:ptCount val="11"/>
                <c:pt idx="0">
                  <c:v>6.1542000300000002</c:v>
                </c:pt>
                <c:pt idx="1">
                  <c:v>562.7057688000001</c:v>
                </c:pt>
                <c:pt idx="2">
                  <c:v>77.345804560000005</c:v>
                </c:pt>
                <c:pt idx="3">
                  <c:v>33.639695219999993</c:v>
                </c:pt>
                <c:pt idx="4">
                  <c:v>592.09297342999901</c:v>
                </c:pt>
                <c:pt idx="5">
                  <c:v>749.62872516999732</c:v>
                </c:pt>
                <c:pt idx="6">
                  <c:v>239.49871378000023</c:v>
                </c:pt>
                <c:pt idx="7">
                  <c:v>1142.9222184999974</c:v>
                </c:pt>
                <c:pt idx="8">
                  <c:v>666.56693313999972</c:v>
                </c:pt>
                <c:pt idx="9">
                  <c:v>112.57870932999995</c:v>
                </c:pt>
                <c:pt idx="10">
                  <c:v>162.8225109899995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92864"/>
        <c:axId val="164302848"/>
      </c:barChart>
      <c:catAx>
        <c:axId val="16429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4302848"/>
        <c:crosses val="autoZero"/>
        <c:auto val="1"/>
        <c:lblAlgn val="ctr"/>
        <c:lblOffset val="100"/>
        <c:noMultiLvlLbl val="0"/>
      </c:catAx>
      <c:valAx>
        <c:axId val="164302848"/>
        <c:scaling>
          <c:orientation val="minMax"/>
          <c:max val="1200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16429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 3.8'!$B$32</c:f>
              <c:strCache>
                <c:ptCount val="1"/>
                <c:pt idx="0">
                  <c:v>Utgifter til lønn, pluss arbeidsgiveravgift, og husleie i prosent av totale driftsutgifter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5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9"/>
            <c:invertIfNegative val="0"/>
            <c:bubble3D val="0"/>
          </c:dPt>
          <c:cat>
            <c:strRef>
              <c:f>'Figur 3.8'!$A$33:$A$45</c:f>
              <c:strCache>
                <c:ptCount val="13"/>
                <c:pt idx="0">
                  <c:v>Sør-Vest</c:v>
                </c:pt>
                <c:pt idx="1">
                  <c:v>Vest</c:v>
                </c:pt>
                <c:pt idx="2">
                  <c:v>Sør-Øst</c:v>
                </c:pt>
                <c:pt idx="3">
                  <c:v>Øst</c:v>
                </c:pt>
                <c:pt idx="4">
                  <c:v>Innlandet</c:v>
                </c:pt>
                <c:pt idx="5">
                  <c:v>Møre og Romsdal</c:v>
                </c:pt>
                <c:pt idx="6">
                  <c:v>Agder</c:v>
                </c:pt>
                <c:pt idx="7">
                  <c:v>Gjennomsnitt</c:v>
                </c:pt>
                <c:pt idx="8">
                  <c:v>Nordland</c:v>
                </c:pt>
                <c:pt idx="9">
                  <c:v>Trøndelag</c:v>
                </c:pt>
                <c:pt idx="10">
                  <c:v>Oslo</c:v>
                </c:pt>
                <c:pt idx="11">
                  <c:v>Troms</c:v>
                </c:pt>
                <c:pt idx="12">
                  <c:v>Finnmark</c:v>
                </c:pt>
              </c:strCache>
            </c:strRef>
          </c:cat>
          <c:val>
            <c:numRef>
              <c:f>'Figur 3.8'!$B$33:$B$45</c:f>
              <c:numCache>
                <c:formatCode>0.0\ %</c:formatCode>
                <c:ptCount val="13"/>
                <c:pt idx="0">
                  <c:v>0.87129035956952505</c:v>
                </c:pt>
                <c:pt idx="1">
                  <c:v>0.87118465181426419</c:v>
                </c:pt>
                <c:pt idx="2">
                  <c:v>0.87081382650984718</c:v>
                </c:pt>
                <c:pt idx="3">
                  <c:v>0.86617085208779243</c:v>
                </c:pt>
                <c:pt idx="4">
                  <c:v>0.86264893060162195</c:v>
                </c:pt>
                <c:pt idx="5">
                  <c:v>0.8605123459815166</c:v>
                </c:pt>
                <c:pt idx="6">
                  <c:v>0.85887072472084958</c:v>
                </c:pt>
                <c:pt idx="7">
                  <c:v>0.85427236933595918</c:v>
                </c:pt>
                <c:pt idx="8">
                  <c:v>0.84870623459060857</c:v>
                </c:pt>
                <c:pt idx="9">
                  <c:v>0.84724753681669907</c:v>
                </c:pt>
                <c:pt idx="10">
                  <c:v>0.8364942274936128</c:v>
                </c:pt>
                <c:pt idx="11">
                  <c:v>0.82940270720433695</c:v>
                </c:pt>
                <c:pt idx="12">
                  <c:v>0.79472055717469636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38400"/>
        <c:axId val="164439936"/>
      </c:barChart>
      <c:catAx>
        <c:axId val="164438400"/>
        <c:scaling>
          <c:orientation val="minMax"/>
        </c:scaling>
        <c:delete val="0"/>
        <c:axPos val="l"/>
        <c:majorTickMark val="out"/>
        <c:minorTickMark val="none"/>
        <c:tickLblPos val="nextTo"/>
        <c:crossAx val="164439936"/>
        <c:crosses val="autoZero"/>
        <c:auto val="1"/>
        <c:lblAlgn val="ctr"/>
        <c:lblOffset val="100"/>
        <c:noMultiLvlLbl val="0"/>
      </c:catAx>
      <c:valAx>
        <c:axId val="164439936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6443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cat>
            <c:strRef>
              <c:f>'Figur 3.9'!$A$33:$A$45</c:f>
              <c:strCache>
                <c:ptCount val="13"/>
                <c:pt idx="0">
                  <c:v>Sør-Vest</c:v>
                </c:pt>
                <c:pt idx="1">
                  <c:v>Sør-Øst</c:v>
                </c:pt>
                <c:pt idx="2">
                  <c:v>Vest</c:v>
                </c:pt>
                <c:pt idx="3">
                  <c:v>Øst</c:v>
                </c:pt>
                <c:pt idx="4">
                  <c:v>Innlandet</c:v>
                </c:pt>
                <c:pt idx="5">
                  <c:v>Møre og Romsdal</c:v>
                </c:pt>
                <c:pt idx="6">
                  <c:v>Agder</c:v>
                </c:pt>
                <c:pt idx="7">
                  <c:v>Nordland</c:v>
                </c:pt>
                <c:pt idx="8">
                  <c:v>Gjennomsnitt</c:v>
                </c:pt>
                <c:pt idx="9">
                  <c:v>Trøndelag</c:v>
                </c:pt>
                <c:pt idx="10">
                  <c:v>Troms</c:v>
                </c:pt>
                <c:pt idx="11">
                  <c:v>Oslo</c:v>
                </c:pt>
                <c:pt idx="12">
                  <c:v>Finmark</c:v>
                </c:pt>
              </c:strCache>
            </c:strRef>
          </c:cat>
          <c:val>
            <c:numRef>
              <c:f>'Figur 3.9'!$B$33:$B$45</c:f>
              <c:numCache>
                <c:formatCode>#,##0</c:formatCode>
                <c:ptCount val="13"/>
                <c:pt idx="0">
                  <c:v>102739.26922038897</c:v>
                </c:pt>
                <c:pt idx="1">
                  <c:v>107112.89191327213</c:v>
                </c:pt>
                <c:pt idx="2">
                  <c:v>117447.5191469297</c:v>
                </c:pt>
                <c:pt idx="3">
                  <c:v>108183.44838019506</c:v>
                </c:pt>
                <c:pt idx="4">
                  <c:v>108580.38783343407</c:v>
                </c:pt>
                <c:pt idx="5">
                  <c:v>114950.32954937882</c:v>
                </c:pt>
                <c:pt idx="6">
                  <c:v>111707.34568914777</c:v>
                </c:pt>
                <c:pt idx="7">
                  <c:v>112701.18903812695</c:v>
                </c:pt>
                <c:pt idx="8">
                  <c:v>125188.96979257041</c:v>
                </c:pt>
                <c:pt idx="9">
                  <c:v>128015.39882369812</c:v>
                </c:pt>
                <c:pt idx="10">
                  <c:v>176211.80142876113</c:v>
                </c:pt>
                <c:pt idx="11">
                  <c:v>156538.98988847743</c:v>
                </c:pt>
                <c:pt idx="12">
                  <c:v>163252.43849776036</c:v>
                </c:pt>
              </c:numCache>
            </c:numRef>
          </c:val>
        </c:ser>
        <c:ser>
          <c:idx val="1"/>
          <c:order val="1"/>
          <c:tx>
            <c:v>2016</c:v>
          </c:tx>
          <c:invertIfNegative val="0"/>
          <c:dPt>
            <c:idx val="8"/>
            <c:invertIfNegative val="0"/>
            <c:bubble3D val="0"/>
            <c:spPr>
              <a:solidFill>
                <a:srgbClr val="FF7C80"/>
              </a:solidFill>
            </c:spPr>
          </c:dPt>
          <c:cat>
            <c:strRef>
              <c:f>'Figur 3.9'!$A$33:$A$45</c:f>
              <c:strCache>
                <c:ptCount val="13"/>
                <c:pt idx="0">
                  <c:v>Sør-Vest</c:v>
                </c:pt>
                <c:pt idx="1">
                  <c:v>Sør-Øst</c:v>
                </c:pt>
                <c:pt idx="2">
                  <c:v>Vest</c:v>
                </c:pt>
                <c:pt idx="3">
                  <c:v>Øst</c:v>
                </c:pt>
                <c:pt idx="4">
                  <c:v>Innlandet</c:v>
                </c:pt>
                <c:pt idx="5">
                  <c:v>Møre og Romsdal</c:v>
                </c:pt>
                <c:pt idx="6">
                  <c:v>Agder</c:v>
                </c:pt>
                <c:pt idx="7">
                  <c:v>Nordland</c:v>
                </c:pt>
                <c:pt idx="8">
                  <c:v>Gjennomsnitt</c:v>
                </c:pt>
                <c:pt idx="9">
                  <c:v>Trøndelag</c:v>
                </c:pt>
                <c:pt idx="10">
                  <c:v>Troms</c:v>
                </c:pt>
                <c:pt idx="11">
                  <c:v>Oslo</c:v>
                </c:pt>
                <c:pt idx="12">
                  <c:v>Finmark</c:v>
                </c:pt>
              </c:strCache>
            </c:strRef>
          </c:cat>
          <c:val>
            <c:numRef>
              <c:f>'Figur 3.9'!$C$33:$C$45</c:f>
              <c:numCache>
                <c:formatCode>#,##0</c:formatCode>
                <c:ptCount val="13"/>
                <c:pt idx="0">
                  <c:v>101896.38720431062</c:v>
                </c:pt>
                <c:pt idx="1">
                  <c:v>104333.82989490469</c:v>
                </c:pt>
                <c:pt idx="2">
                  <c:v>107072.60719641595</c:v>
                </c:pt>
                <c:pt idx="3">
                  <c:v>107089.31827310061</c:v>
                </c:pt>
                <c:pt idx="4">
                  <c:v>111693.15470694487</c:v>
                </c:pt>
                <c:pt idx="5">
                  <c:v>113333.13327582704</c:v>
                </c:pt>
                <c:pt idx="6">
                  <c:v>117484.41008949792</c:v>
                </c:pt>
                <c:pt idx="7">
                  <c:v>120404.23485545519</c:v>
                </c:pt>
                <c:pt idx="8">
                  <c:v>120466.94191612197</c:v>
                </c:pt>
                <c:pt idx="9">
                  <c:v>124937.0663019619</c:v>
                </c:pt>
                <c:pt idx="10">
                  <c:v>139633.23199481287</c:v>
                </c:pt>
                <c:pt idx="11">
                  <c:v>144290.4953422684</c:v>
                </c:pt>
                <c:pt idx="12">
                  <c:v>162535.17732661913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57472"/>
        <c:axId val="164492032"/>
      </c:barChart>
      <c:catAx>
        <c:axId val="16445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64492032"/>
        <c:crosses val="autoZero"/>
        <c:auto val="1"/>
        <c:lblAlgn val="ctr"/>
        <c:lblOffset val="100"/>
        <c:noMultiLvlLbl val="0"/>
      </c:catAx>
      <c:valAx>
        <c:axId val="1644920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4457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248A0AFD-7F51-4F08-B4D1-10714BA25F0C}" type="doc">
      <dgm:prSet loTypeId="urn:microsoft.com/office/officeart/2005/8/layout/hierarchy2" loCatId="hierarchy" qsTypeId="urn:microsoft.com/office/officeart/2005/8/quickstyle/simple1" qsCatId="simple" csTypeId="urn:microsoft.com/office/officeart/2005/8/colors/accent0_1" csCatId="mainScheme" phldr="1"/>
      <dgm:spPr/>
      <dgm:t>
        <a:bodyPr/>
        <a:lstStyle/>
        <a:p>
          <a:endParaRPr lang="nb-NO"/>
        </a:p>
      </dgm:t>
    </dgm:pt>
    <dgm:pt modelId="{7313808E-2FD4-495F-A542-D83504DE3FA3}">
      <dgm:prSet phldrT="[Tekst]"/>
      <dgm:spPr/>
      <dgm:t>
        <a:bodyPr/>
        <a:lstStyle/>
        <a:p>
          <a:r>
            <a:rPr lang="nb-NO" b="1"/>
            <a:t>Totalt</a:t>
          </a:r>
        </a:p>
        <a:p>
          <a:r>
            <a:rPr lang="nb-NO"/>
            <a:t>2015: kr </a:t>
          </a:r>
          <a:r>
            <a:rPr lang="nb-NO" b="0" i="0" u="none"/>
            <a:t>9 329 082 016</a:t>
          </a:r>
          <a:r>
            <a:rPr lang="nb-NO"/>
            <a:t/>
          </a:r>
          <a:br>
            <a:rPr lang="nb-NO"/>
          </a:br>
          <a:r>
            <a:rPr lang="nb-NO"/>
            <a:t>2016: kr </a:t>
          </a:r>
          <a:r>
            <a:rPr lang="nb-NO" b="0" i="0" u="none"/>
            <a:t>9 819 170 214 </a:t>
          </a:r>
          <a:r>
            <a:rPr lang="nb-NO"/>
            <a:t>                                   Vekst 2015-2016: 5,3 %</a:t>
          </a:r>
        </a:p>
      </dgm:t>
    </dgm:pt>
    <dgm:pt modelId="{59F679D8-251A-4161-9516-085AF901AA8F}" type="parTrans" cxnId="{68911EE9-B6D0-4477-8EA0-173826ADF203}">
      <dgm:prSet/>
      <dgm:spPr/>
      <dgm:t>
        <a:bodyPr/>
        <a:lstStyle/>
        <a:p>
          <a:endParaRPr lang="nb-NO"/>
        </a:p>
      </dgm:t>
    </dgm:pt>
    <dgm:pt modelId="{FBA7E8D9-E68D-486E-B03C-951E007D4BD0}" type="sibTrans" cxnId="{68911EE9-B6D0-4477-8EA0-173826ADF203}">
      <dgm:prSet/>
      <dgm:spPr/>
      <dgm:t>
        <a:bodyPr/>
        <a:lstStyle/>
        <a:p>
          <a:endParaRPr lang="nb-NO"/>
        </a:p>
      </dgm:t>
    </dgm:pt>
    <dgm:pt modelId="{6CB811CB-6A69-4465-A061-CD713D0FB081}">
      <dgm:prSet phldrT="[Tekst]"/>
      <dgm:spPr/>
      <dgm:t>
        <a:bodyPr/>
        <a:lstStyle/>
        <a:p>
          <a:r>
            <a:rPr lang="nb-NO" b="1"/>
            <a:t>Politi</a:t>
          </a:r>
        </a:p>
        <a:p>
          <a:r>
            <a:rPr lang="nb-NO"/>
            <a:t>2015: kr </a:t>
          </a:r>
          <a:r>
            <a:rPr lang="nb-NO" b="0" i="0" u="none"/>
            <a:t>5 729 351 651</a:t>
          </a:r>
          <a:r>
            <a:rPr lang="nb-NO"/>
            <a:t/>
          </a:r>
          <a:br>
            <a:rPr lang="nb-NO"/>
          </a:br>
          <a:r>
            <a:rPr lang="nb-NO"/>
            <a:t>2016: kr </a:t>
          </a:r>
          <a:r>
            <a:rPr lang="nb-NO" b="0" i="0" u="none"/>
            <a:t>5 970 740 825 </a:t>
          </a:r>
          <a:r>
            <a:rPr lang="nb-NO"/>
            <a:t>Vekst 2015-2016: 4,2 %</a:t>
          </a:r>
        </a:p>
      </dgm:t>
    </dgm:pt>
    <dgm:pt modelId="{60A6C99C-330F-4833-96A9-0A94D30D6A4C}" type="parTrans" cxnId="{F6A13A1A-DBDD-4484-86AD-F3B636072951}">
      <dgm:prSet/>
      <dgm:spPr/>
      <dgm:t>
        <a:bodyPr/>
        <a:lstStyle/>
        <a:p>
          <a:endParaRPr lang="nb-NO"/>
        </a:p>
      </dgm:t>
    </dgm:pt>
    <dgm:pt modelId="{8A6A01CA-468D-48C0-91A1-2DBDB189A177}" type="sibTrans" cxnId="{F6A13A1A-DBDD-4484-86AD-F3B636072951}">
      <dgm:prSet/>
      <dgm:spPr/>
      <dgm:t>
        <a:bodyPr/>
        <a:lstStyle/>
        <a:p>
          <a:endParaRPr lang="nb-NO"/>
        </a:p>
      </dgm:t>
    </dgm:pt>
    <dgm:pt modelId="{C9DE976B-43B8-428A-958F-2CA4B4688BB0}">
      <dgm:prSet phldrT="[Tekst]"/>
      <dgm:spPr/>
      <dgm:t>
        <a:bodyPr/>
        <a:lstStyle/>
        <a:p>
          <a:r>
            <a:rPr lang="nb-NO" b="1"/>
            <a:t>Jurist</a:t>
          </a:r>
        </a:p>
        <a:p>
          <a:r>
            <a:rPr lang="nb-NO"/>
            <a:t>2015: kr </a:t>
          </a:r>
          <a:r>
            <a:rPr lang="nb-NO" b="0" i="0" u="none"/>
            <a:t>612 264 920</a:t>
          </a:r>
          <a:r>
            <a:rPr lang="nb-NO"/>
            <a:t>  </a:t>
          </a:r>
          <a:br>
            <a:rPr lang="nb-NO"/>
          </a:br>
          <a:r>
            <a:rPr lang="nb-NO"/>
            <a:t>2016: kr </a:t>
          </a:r>
          <a:r>
            <a:rPr lang="nb-NO" b="0" i="0" u="none"/>
            <a:t>652 061 435</a:t>
          </a:r>
          <a:r>
            <a:rPr lang="nb-NO"/>
            <a:t>       Vekst 2015-2016: 6,5 %</a:t>
          </a:r>
        </a:p>
      </dgm:t>
    </dgm:pt>
    <dgm:pt modelId="{6A138DA9-C103-4A85-B4E8-0CEA9F37B437}" type="parTrans" cxnId="{9ABEEC85-890F-4869-9D88-786881E236ED}">
      <dgm:prSet/>
      <dgm:spPr/>
      <dgm:t>
        <a:bodyPr/>
        <a:lstStyle/>
        <a:p>
          <a:endParaRPr lang="nb-NO"/>
        </a:p>
      </dgm:t>
    </dgm:pt>
    <dgm:pt modelId="{2B1A4CA4-994E-4BA3-BAD4-522EC019EC5B}" type="sibTrans" cxnId="{9ABEEC85-890F-4869-9D88-786881E236ED}">
      <dgm:prSet/>
      <dgm:spPr/>
      <dgm:t>
        <a:bodyPr/>
        <a:lstStyle/>
        <a:p>
          <a:endParaRPr lang="nb-NO"/>
        </a:p>
      </dgm:t>
    </dgm:pt>
    <dgm:pt modelId="{43ED8624-2A4C-4418-BDF4-30406A5C485C}">
      <dgm:prSet phldrT="[Tekst]"/>
      <dgm:spPr/>
      <dgm:t>
        <a:bodyPr/>
        <a:lstStyle/>
        <a:p>
          <a:r>
            <a:rPr lang="nb-NO" b="1"/>
            <a:t>Per årsverk</a:t>
          </a:r>
        </a:p>
        <a:p>
          <a:r>
            <a:rPr lang="nb-NO"/>
            <a:t>2015: kr </a:t>
          </a:r>
          <a:r>
            <a:rPr lang="nb-NO" b="0" i="0" u="none"/>
            <a:t>622 325</a:t>
          </a:r>
          <a:r>
            <a:rPr lang="nb-NO"/>
            <a:t> </a:t>
          </a:r>
          <a:br>
            <a:rPr lang="nb-NO"/>
          </a:br>
          <a:r>
            <a:rPr lang="nb-NO"/>
            <a:t>2016: kr 629 850</a:t>
          </a:r>
        </a:p>
        <a:p>
          <a:r>
            <a:rPr lang="nb-NO"/>
            <a:t>Vekst 2015-2016: 1,2 %</a:t>
          </a:r>
        </a:p>
      </dgm:t>
    </dgm:pt>
    <dgm:pt modelId="{4C7B82B8-35A5-4493-907E-29FE80F28F26}" type="parTrans" cxnId="{B44BB724-46C6-4545-88F3-B921EB2AEA0C}">
      <dgm:prSet/>
      <dgm:spPr/>
      <dgm:t>
        <a:bodyPr/>
        <a:lstStyle/>
        <a:p>
          <a:endParaRPr lang="nb-NO"/>
        </a:p>
      </dgm:t>
    </dgm:pt>
    <dgm:pt modelId="{50CA59C2-C43B-46C6-A056-682F94B8B7CD}" type="sibTrans" cxnId="{B44BB724-46C6-4545-88F3-B921EB2AEA0C}">
      <dgm:prSet/>
      <dgm:spPr/>
      <dgm:t>
        <a:bodyPr/>
        <a:lstStyle/>
        <a:p>
          <a:endParaRPr lang="nb-NO"/>
        </a:p>
      </dgm:t>
    </dgm:pt>
    <dgm:pt modelId="{11DCD92C-6D01-4CE3-AD0D-AE2F800C26A0}">
      <dgm:prSet phldrT="[Tekst]"/>
      <dgm:spPr/>
      <dgm:t>
        <a:bodyPr/>
        <a:lstStyle/>
        <a:p>
          <a:r>
            <a:rPr lang="nb-NO" b="1"/>
            <a:t>Per årsverk</a:t>
          </a:r>
        </a:p>
        <a:p>
          <a:r>
            <a:rPr lang="nb-NO"/>
            <a:t>2015: kr </a:t>
          </a:r>
          <a:r>
            <a:rPr lang="nb-NO" b="0" i="0" u="none"/>
            <a:t>735 800</a:t>
          </a:r>
          <a:r>
            <a:rPr lang="nb-NO"/>
            <a:t> </a:t>
          </a:r>
          <a:br>
            <a:rPr lang="nb-NO"/>
          </a:br>
          <a:r>
            <a:rPr lang="nb-NO"/>
            <a:t>2016: kr 752 219</a:t>
          </a:r>
        </a:p>
        <a:p>
          <a:r>
            <a:rPr lang="nb-NO"/>
            <a:t>Vekst 2015-2016: 2,2 %</a:t>
          </a:r>
        </a:p>
      </dgm:t>
    </dgm:pt>
    <dgm:pt modelId="{BA90F7F3-CE51-4D0E-8F0F-D2EE33C0346F}" type="sibTrans" cxnId="{59E2B46B-4F5B-4A69-BD65-D84BAA058F74}">
      <dgm:prSet/>
      <dgm:spPr/>
      <dgm:t>
        <a:bodyPr/>
        <a:lstStyle/>
        <a:p>
          <a:endParaRPr lang="nb-NO"/>
        </a:p>
      </dgm:t>
    </dgm:pt>
    <dgm:pt modelId="{EE62A41F-3157-48D5-8A06-A892E95788AF}" type="parTrans" cxnId="{59E2B46B-4F5B-4A69-BD65-D84BAA058F74}">
      <dgm:prSet/>
      <dgm:spPr/>
      <dgm:t>
        <a:bodyPr/>
        <a:lstStyle/>
        <a:p>
          <a:endParaRPr lang="nb-NO"/>
        </a:p>
      </dgm:t>
    </dgm:pt>
    <dgm:pt modelId="{49859236-2634-4887-8573-16C4EA00A85B}">
      <dgm:prSet phldrT="[Tekst]"/>
      <dgm:spPr/>
      <dgm:t>
        <a:bodyPr/>
        <a:lstStyle/>
        <a:p>
          <a:r>
            <a:rPr lang="nb-NO" b="1"/>
            <a:t>Sivil</a:t>
          </a:r>
        </a:p>
        <a:p>
          <a:r>
            <a:rPr lang="nb-NO"/>
            <a:t>2015: kr </a:t>
          </a:r>
          <a:r>
            <a:rPr lang="nb-NO" b="0" i="0" u="none"/>
            <a:t>2 987 465 445</a:t>
          </a:r>
          <a:r>
            <a:rPr lang="nb-NO"/>
            <a:t> </a:t>
          </a:r>
          <a:br>
            <a:rPr lang="nb-NO"/>
          </a:br>
          <a:r>
            <a:rPr lang="nb-NO"/>
            <a:t>2016: kr 3 196 367 954 Vekst 2015-2016: 7,0 %</a:t>
          </a:r>
        </a:p>
      </dgm:t>
    </dgm:pt>
    <dgm:pt modelId="{A399AEAB-292E-4010-943F-5A86D56249AA}" type="parTrans" cxnId="{EF50F2B2-E841-4A35-8889-A8925DACCD61}">
      <dgm:prSet/>
      <dgm:spPr/>
      <dgm:t>
        <a:bodyPr/>
        <a:lstStyle/>
        <a:p>
          <a:endParaRPr lang="nb-NO"/>
        </a:p>
      </dgm:t>
    </dgm:pt>
    <dgm:pt modelId="{87AC8364-70D7-4641-A919-A8B7704FBAF0}" type="sibTrans" cxnId="{EF50F2B2-E841-4A35-8889-A8925DACCD61}">
      <dgm:prSet/>
      <dgm:spPr/>
      <dgm:t>
        <a:bodyPr/>
        <a:lstStyle/>
        <a:p>
          <a:endParaRPr lang="nb-NO"/>
        </a:p>
      </dgm:t>
    </dgm:pt>
    <dgm:pt modelId="{3B9B190A-F61D-41BA-824A-1991E5C85C25}">
      <dgm:prSet phldrT="[Tekst]"/>
      <dgm:spPr/>
      <dgm:t>
        <a:bodyPr/>
        <a:lstStyle/>
        <a:p>
          <a:r>
            <a:rPr lang="nb-NO" b="1"/>
            <a:t>Per årsverk</a:t>
          </a:r>
        </a:p>
        <a:p>
          <a:r>
            <a:rPr lang="nb-NO"/>
            <a:t>2015: kr </a:t>
          </a:r>
          <a:r>
            <a:rPr lang="nb-NO" b="0" i="0" u="none"/>
            <a:t>538 194</a:t>
          </a:r>
          <a:r>
            <a:rPr lang="nb-NO"/>
            <a:t/>
          </a:r>
          <a:br>
            <a:rPr lang="nb-NO"/>
          </a:br>
          <a:r>
            <a:rPr lang="nb-NO"/>
            <a:t>2016: kr 556 889</a:t>
          </a:r>
        </a:p>
        <a:p>
          <a:r>
            <a:rPr lang="nb-NO"/>
            <a:t>Vekst 2015-2016: 3,5 %</a:t>
          </a:r>
        </a:p>
      </dgm:t>
    </dgm:pt>
    <dgm:pt modelId="{3A0DEEAB-3137-42C4-8F6F-0E856A5CB64E}" type="parTrans" cxnId="{E3AA6C17-4002-4F52-B175-C81EFE42DF14}">
      <dgm:prSet/>
      <dgm:spPr/>
      <dgm:t>
        <a:bodyPr/>
        <a:lstStyle/>
        <a:p>
          <a:endParaRPr lang="nb-NO"/>
        </a:p>
      </dgm:t>
    </dgm:pt>
    <dgm:pt modelId="{D79E3B47-99B8-44EC-B6F0-2FE34A5B08E0}" type="sibTrans" cxnId="{E3AA6C17-4002-4F52-B175-C81EFE42DF14}">
      <dgm:prSet/>
      <dgm:spPr/>
      <dgm:t>
        <a:bodyPr/>
        <a:lstStyle/>
        <a:p>
          <a:endParaRPr lang="nb-NO"/>
        </a:p>
      </dgm:t>
    </dgm:pt>
    <dgm:pt modelId="{F7832BD5-C4BA-452C-B017-A81EE604965F}" type="pres">
      <dgm:prSet presAssocID="{248A0AFD-7F51-4F08-B4D1-10714BA25F0C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nb-NO"/>
        </a:p>
      </dgm:t>
    </dgm:pt>
    <dgm:pt modelId="{01A65E71-A6CA-4672-B00A-B5A90A2E5CD7}" type="pres">
      <dgm:prSet presAssocID="{7313808E-2FD4-495F-A542-D83504DE3FA3}" presName="root1" presStyleCnt="0"/>
      <dgm:spPr/>
      <dgm:t>
        <a:bodyPr/>
        <a:lstStyle/>
        <a:p>
          <a:endParaRPr lang="nb-NO"/>
        </a:p>
      </dgm:t>
    </dgm:pt>
    <dgm:pt modelId="{A799C476-17F8-43D5-BCFF-A35B769D8B7A}" type="pres">
      <dgm:prSet presAssocID="{7313808E-2FD4-495F-A542-D83504DE3FA3}" presName="LevelOneTextNod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208F7B84-2C2F-4849-AF16-F327A8311ADC}" type="pres">
      <dgm:prSet presAssocID="{7313808E-2FD4-495F-A542-D83504DE3FA3}" presName="level2hierChild" presStyleCnt="0"/>
      <dgm:spPr/>
      <dgm:t>
        <a:bodyPr/>
        <a:lstStyle/>
        <a:p>
          <a:endParaRPr lang="nb-NO"/>
        </a:p>
      </dgm:t>
    </dgm:pt>
    <dgm:pt modelId="{2A705679-9218-437F-A595-2DFA7FBC400F}" type="pres">
      <dgm:prSet presAssocID="{60A6C99C-330F-4833-96A9-0A94D30D6A4C}" presName="conn2-1" presStyleLbl="parChTrans1D2" presStyleIdx="0" presStyleCnt="3"/>
      <dgm:spPr/>
      <dgm:t>
        <a:bodyPr/>
        <a:lstStyle/>
        <a:p>
          <a:endParaRPr lang="nb-NO"/>
        </a:p>
      </dgm:t>
    </dgm:pt>
    <dgm:pt modelId="{E8BAB45E-40BE-401F-8B6D-F0D65B84A8AD}" type="pres">
      <dgm:prSet presAssocID="{60A6C99C-330F-4833-96A9-0A94D30D6A4C}" presName="connTx" presStyleLbl="parChTrans1D2" presStyleIdx="0" presStyleCnt="3"/>
      <dgm:spPr/>
      <dgm:t>
        <a:bodyPr/>
        <a:lstStyle/>
        <a:p>
          <a:endParaRPr lang="nb-NO"/>
        </a:p>
      </dgm:t>
    </dgm:pt>
    <dgm:pt modelId="{26E5F52F-F16F-46DF-AFB9-A082207FA155}" type="pres">
      <dgm:prSet presAssocID="{6CB811CB-6A69-4465-A061-CD713D0FB081}" presName="root2" presStyleCnt="0"/>
      <dgm:spPr/>
      <dgm:t>
        <a:bodyPr/>
        <a:lstStyle/>
        <a:p>
          <a:endParaRPr lang="nb-NO"/>
        </a:p>
      </dgm:t>
    </dgm:pt>
    <dgm:pt modelId="{FB080D07-2F60-46DC-A962-8AA0D58A6F73}" type="pres">
      <dgm:prSet presAssocID="{6CB811CB-6A69-4465-A061-CD713D0FB081}" presName="LevelTwoTextNode" presStyleLbl="node2" presStyleIdx="0" presStyleCnt="3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B6F18820-D342-41F6-9883-922B18B5280D}" type="pres">
      <dgm:prSet presAssocID="{6CB811CB-6A69-4465-A061-CD713D0FB081}" presName="level3hierChild" presStyleCnt="0"/>
      <dgm:spPr/>
      <dgm:t>
        <a:bodyPr/>
        <a:lstStyle/>
        <a:p>
          <a:endParaRPr lang="nb-NO"/>
        </a:p>
      </dgm:t>
    </dgm:pt>
    <dgm:pt modelId="{D977D7A2-1AB1-4F98-A275-375DD8929AD4}" type="pres">
      <dgm:prSet presAssocID="{4C7B82B8-35A5-4493-907E-29FE80F28F26}" presName="conn2-1" presStyleLbl="parChTrans1D3" presStyleIdx="0" presStyleCnt="3"/>
      <dgm:spPr/>
      <dgm:t>
        <a:bodyPr/>
        <a:lstStyle/>
        <a:p>
          <a:endParaRPr lang="nb-NO"/>
        </a:p>
      </dgm:t>
    </dgm:pt>
    <dgm:pt modelId="{B5FE4A54-8351-472C-9F5B-C87A3A2442A0}" type="pres">
      <dgm:prSet presAssocID="{4C7B82B8-35A5-4493-907E-29FE80F28F26}" presName="connTx" presStyleLbl="parChTrans1D3" presStyleIdx="0" presStyleCnt="3"/>
      <dgm:spPr/>
      <dgm:t>
        <a:bodyPr/>
        <a:lstStyle/>
        <a:p>
          <a:endParaRPr lang="nb-NO"/>
        </a:p>
      </dgm:t>
    </dgm:pt>
    <dgm:pt modelId="{13EE17E2-BED8-4154-87FB-7D1620BD5D97}" type="pres">
      <dgm:prSet presAssocID="{43ED8624-2A4C-4418-BDF4-30406A5C485C}" presName="root2" presStyleCnt="0"/>
      <dgm:spPr/>
      <dgm:t>
        <a:bodyPr/>
        <a:lstStyle/>
        <a:p>
          <a:endParaRPr lang="nb-NO"/>
        </a:p>
      </dgm:t>
    </dgm:pt>
    <dgm:pt modelId="{886BA939-2CC2-4861-B144-E093B06AA3D9}" type="pres">
      <dgm:prSet presAssocID="{43ED8624-2A4C-4418-BDF4-30406A5C485C}" presName="LevelTwoTextNode" presStyleLbl="node3" presStyleIdx="0" presStyleCnt="3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28FED316-8D13-4DB1-8B58-99FE8899827E}" type="pres">
      <dgm:prSet presAssocID="{43ED8624-2A4C-4418-BDF4-30406A5C485C}" presName="level3hierChild" presStyleCnt="0"/>
      <dgm:spPr/>
      <dgm:t>
        <a:bodyPr/>
        <a:lstStyle/>
        <a:p>
          <a:endParaRPr lang="nb-NO"/>
        </a:p>
      </dgm:t>
    </dgm:pt>
    <dgm:pt modelId="{FCBE42A3-BB30-42D8-A58E-07FDB50EACEC}" type="pres">
      <dgm:prSet presAssocID="{6A138DA9-C103-4A85-B4E8-0CEA9F37B437}" presName="conn2-1" presStyleLbl="parChTrans1D2" presStyleIdx="1" presStyleCnt="3"/>
      <dgm:spPr/>
      <dgm:t>
        <a:bodyPr/>
        <a:lstStyle/>
        <a:p>
          <a:endParaRPr lang="nb-NO"/>
        </a:p>
      </dgm:t>
    </dgm:pt>
    <dgm:pt modelId="{12EE5656-CFEB-4288-BA65-31688459CA02}" type="pres">
      <dgm:prSet presAssocID="{6A138DA9-C103-4A85-B4E8-0CEA9F37B437}" presName="connTx" presStyleLbl="parChTrans1D2" presStyleIdx="1" presStyleCnt="3"/>
      <dgm:spPr/>
      <dgm:t>
        <a:bodyPr/>
        <a:lstStyle/>
        <a:p>
          <a:endParaRPr lang="nb-NO"/>
        </a:p>
      </dgm:t>
    </dgm:pt>
    <dgm:pt modelId="{A33BC889-1142-4DE7-864C-234460DF1D1E}" type="pres">
      <dgm:prSet presAssocID="{C9DE976B-43B8-428A-958F-2CA4B4688BB0}" presName="root2" presStyleCnt="0"/>
      <dgm:spPr/>
      <dgm:t>
        <a:bodyPr/>
        <a:lstStyle/>
        <a:p>
          <a:endParaRPr lang="nb-NO"/>
        </a:p>
      </dgm:t>
    </dgm:pt>
    <dgm:pt modelId="{73453451-2D5F-44A9-9B3A-8275D993C565}" type="pres">
      <dgm:prSet presAssocID="{C9DE976B-43B8-428A-958F-2CA4B4688BB0}" presName="LevelTwoTextNode" presStyleLbl="node2" presStyleIdx="1" presStyleCnt="3" custScaleX="100000" custLinFactNeighborY="1087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216C1A92-37AA-4BAA-91A2-6DB2CDF73499}" type="pres">
      <dgm:prSet presAssocID="{C9DE976B-43B8-428A-958F-2CA4B4688BB0}" presName="level3hierChild" presStyleCnt="0"/>
      <dgm:spPr/>
      <dgm:t>
        <a:bodyPr/>
        <a:lstStyle/>
        <a:p>
          <a:endParaRPr lang="nb-NO"/>
        </a:p>
      </dgm:t>
    </dgm:pt>
    <dgm:pt modelId="{E4296B2E-C23A-49CE-9E78-C290653DF70E}" type="pres">
      <dgm:prSet presAssocID="{EE62A41F-3157-48D5-8A06-A892E95788AF}" presName="conn2-1" presStyleLbl="parChTrans1D3" presStyleIdx="1" presStyleCnt="3"/>
      <dgm:spPr/>
      <dgm:t>
        <a:bodyPr/>
        <a:lstStyle/>
        <a:p>
          <a:endParaRPr lang="nb-NO"/>
        </a:p>
      </dgm:t>
    </dgm:pt>
    <dgm:pt modelId="{E15A4B57-D343-4967-AAA8-3EBC28164462}" type="pres">
      <dgm:prSet presAssocID="{EE62A41F-3157-48D5-8A06-A892E95788AF}" presName="connTx" presStyleLbl="parChTrans1D3" presStyleIdx="1" presStyleCnt="3"/>
      <dgm:spPr/>
      <dgm:t>
        <a:bodyPr/>
        <a:lstStyle/>
        <a:p>
          <a:endParaRPr lang="nb-NO"/>
        </a:p>
      </dgm:t>
    </dgm:pt>
    <dgm:pt modelId="{389AC429-5939-4B29-8FDB-FC15B148368F}" type="pres">
      <dgm:prSet presAssocID="{11DCD92C-6D01-4CE3-AD0D-AE2F800C26A0}" presName="root2" presStyleCnt="0"/>
      <dgm:spPr/>
      <dgm:t>
        <a:bodyPr/>
        <a:lstStyle/>
        <a:p>
          <a:endParaRPr lang="nb-NO"/>
        </a:p>
      </dgm:t>
    </dgm:pt>
    <dgm:pt modelId="{560EFDE6-905F-42FD-AAC1-3FAF568DD889}" type="pres">
      <dgm:prSet presAssocID="{11DCD92C-6D01-4CE3-AD0D-AE2F800C26A0}" presName="LevelTwoTextNode" presStyleLbl="node3" presStyleIdx="1" presStyleCnt="3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3A36E5F9-B459-4462-99EA-2EC74FA1D44D}" type="pres">
      <dgm:prSet presAssocID="{11DCD92C-6D01-4CE3-AD0D-AE2F800C26A0}" presName="level3hierChild" presStyleCnt="0"/>
      <dgm:spPr/>
      <dgm:t>
        <a:bodyPr/>
        <a:lstStyle/>
        <a:p>
          <a:endParaRPr lang="nb-NO"/>
        </a:p>
      </dgm:t>
    </dgm:pt>
    <dgm:pt modelId="{E4446729-1DFC-475C-8C1D-42624126951E}" type="pres">
      <dgm:prSet presAssocID="{A399AEAB-292E-4010-943F-5A86D56249AA}" presName="conn2-1" presStyleLbl="parChTrans1D2" presStyleIdx="2" presStyleCnt="3"/>
      <dgm:spPr/>
      <dgm:t>
        <a:bodyPr/>
        <a:lstStyle/>
        <a:p>
          <a:endParaRPr lang="nb-NO"/>
        </a:p>
      </dgm:t>
    </dgm:pt>
    <dgm:pt modelId="{1E826B7F-A7ED-4AF9-A6CF-062440A9FCCE}" type="pres">
      <dgm:prSet presAssocID="{A399AEAB-292E-4010-943F-5A86D56249AA}" presName="connTx" presStyleLbl="parChTrans1D2" presStyleIdx="2" presStyleCnt="3"/>
      <dgm:spPr/>
      <dgm:t>
        <a:bodyPr/>
        <a:lstStyle/>
        <a:p>
          <a:endParaRPr lang="nb-NO"/>
        </a:p>
      </dgm:t>
    </dgm:pt>
    <dgm:pt modelId="{408EDC93-0AA9-42BE-A7D2-77B5969D0940}" type="pres">
      <dgm:prSet presAssocID="{49859236-2634-4887-8573-16C4EA00A85B}" presName="root2" presStyleCnt="0"/>
      <dgm:spPr/>
    </dgm:pt>
    <dgm:pt modelId="{56C4D981-7169-478C-BD19-A002D28C5ECE}" type="pres">
      <dgm:prSet presAssocID="{49859236-2634-4887-8573-16C4EA00A85B}" presName="LevelTwoTextNode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BCBC7D45-05B6-43B4-A175-B71C5FB565C7}" type="pres">
      <dgm:prSet presAssocID="{49859236-2634-4887-8573-16C4EA00A85B}" presName="level3hierChild" presStyleCnt="0"/>
      <dgm:spPr/>
    </dgm:pt>
    <dgm:pt modelId="{CFE83812-CA3B-41A5-A23F-A440F365305F}" type="pres">
      <dgm:prSet presAssocID="{3A0DEEAB-3137-42C4-8F6F-0E856A5CB64E}" presName="conn2-1" presStyleLbl="parChTrans1D3" presStyleIdx="2" presStyleCnt="3"/>
      <dgm:spPr/>
      <dgm:t>
        <a:bodyPr/>
        <a:lstStyle/>
        <a:p>
          <a:endParaRPr lang="nb-NO"/>
        </a:p>
      </dgm:t>
    </dgm:pt>
    <dgm:pt modelId="{9D24C9B5-9B1D-4C0B-9B33-F453EEC3FAF3}" type="pres">
      <dgm:prSet presAssocID="{3A0DEEAB-3137-42C4-8F6F-0E856A5CB64E}" presName="connTx" presStyleLbl="parChTrans1D3" presStyleIdx="2" presStyleCnt="3"/>
      <dgm:spPr/>
      <dgm:t>
        <a:bodyPr/>
        <a:lstStyle/>
        <a:p>
          <a:endParaRPr lang="nb-NO"/>
        </a:p>
      </dgm:t>
    </dgm:pt>
    <dgm:pt modelId="{552B8757-5C90-4E35-9EAD-3F2AE5EB7C67}" type="pres">
      <dgm:prSet presAssocID="{3B9B190A-F61D-41BA-824A-1991E5C85C25}" presName="root2" presStyleCnt="0"/>
      <dgm:spPr/>
    </dgm:pt>
    <dgm:pt modelId="{C7590071-3907-4E78-9BB2-6DDEAE23C3EB}" type="pres">
      <dgm:prSet presAssocID="{3B9B190A-F61D-41BA-824A-1991E5C85C25}" presName="LevelTwoTextNode" presStyleLbl="node3" presStyleIdx="2" presStyleCnt="3">
        <dgm:presLayoutVars>
          <dgm:chPref val="3"/>
        </dgm:presLayoutVars>
      </dgm:prSet>
      <dgm:spPr/>
      <dgm:t>
        <a:bodyPr/>
        <a:lstStyle/>
        <a:p>
          <a:endParaRPr lang="nb-NO"/>
        </a:p>
      </dgm:t>
    </dgm:pt>
    <dgm:pt modelId="{1AD40E2F-DF99-40B1-89F6-2827C8C23266}" type="pres">
      <dgm:prSet presAssocID="{3B9B190A-F61D-41BA-824A-1991E5C85C25}" presName="level3hierChild" presStyleCnt="0"/>
      <dgm:spPr/>
    </dgm:pt>
  </dgm:ptLst>
  <dgm:cxnLst>
    <dgm:cxn modelId="{6BDF6B1D-7450-4A00-B4B6-F3400FA43C8D}" type="presOf" srcId="{A399AEAB-292E-4010-943F-5A86D56249AA}" destId="{1E826B7F-A7ED-4AF9-A6CF-062440A9FCCE}" srcOrd="1" destOrd="0" presId="urn:microsoft.com/office/officeart/2005/8/layout/hierarchy2"/>
    <dgm:cxn modelId="{2F74BBB3-554C-4593-AF87-E979984A8370}" type="presOf" srcId="{6CB811CB-6A69-4465-A061-CD713D0FB081}" destId="{FB080D07-2F60-46DC-A962-8AA0D58A6F73}" srcOrd="0" destOrd="0" presId="urn:microsoft.com/office/officeart/2005/8/layout/hierarchy2"/>
    <dgm:cxn modelId="{EA40FCBA-755D-4042-8443-9C0A54A2C0AC}" type="presOf" srcId="{43ED8624-2A4C-4418-BDF4-30406A5C485C}" destId="{886BA939-2CC2-4861-B144-E093B06AA3D9}" srcOrd="0" destOrd="0" presId="urn:microsoft.com/office/officeart/2005/8/layout/hierarchy2"/>
    <dgm:cxn modelId="{F623FF19-2F01-4D66-B807-5B6E225301B4}" type="presOf" srcId="{C9DE976B-43B8-428A-958F-2CA4B4688BB0}" destId="{73453451-2D5F-44A9-9B3A-8275D993C565}" srcOrd="0" destOrd="0" presId="urn:microsoft.com/office/officeart/2005/8/layout/hierarchy2"/>
    <dgm:cxn modelId="{125BF55C-E7E0-4D56-B322-CB3E7BC68E2C}" type="presOf" srcId="{7313808E-2FD4-495F-A542-D83504DE3FA3}" destId="{A799C476-17F8-43D5-BCFF-A35B769D8B7A}" srcOrd="0" destOrd="0" presId="urn:microsoft.com/office/officeart/2005/8/layout/hierarchy2"/>
    <dgm:cxn modelId="{F6A13A1A-DBDD-4484-86AD-F3B636072951}" srcId="{7313808E-2FD4-495F-A542-D83504DE3FA3}" destId="{6CB811CB-6A69-4465-A061-CD713D0FB081}" srcOrd="0" destOrd="0" parTransId="{60A6C99C-330F-4833-96A9-0A94D30D6A4C}" sibTransId="{8A6A01CA-468D-48C0-91A1-2DBDB189A177}"/>
    <dgm:cxn modelId="{6D9AFAA4-93EB-46CA-8B52-D8807723A62E}" type="presOf" srcId="{6A138DA9-C103-4A85-B4E8-0CEA9F37B437}" destId="{12EE5656-CFEB-4288-BA65-31688459CA02}" srcOrd="1" destOrd="0" presId="urn:microsoft.com/office/officeart/2005/8/layout/hierarchy2"/>
    <dgm:cxn modelId="{E3AA6C17-4002-4F52-B175-C81EFE42DF14}" srcId="{49859236-2634-4887-8573-16C4EA00A85B}" destId="{3B9B190A-F61D-41BA-824A-1991E5C85C25}" srcOrd="0" destOrd="0" parTransId="{3A0DEEAB-3137-42C4-8F6F-0E856A5CB64E}" sibTransId="{D79E3B47-99B8-44EC-B6F0-2FE34A5B08E0}"/>
    <dgm:cxn modelId="{71117493-A636-419B-8D18-CD37FC4F1487}" type="presOf" srcId="{3B9B190A-F61D-41BA-824A-1991E5C85C25}" destId="{C7590071-3907-4E78-9BB2-6DDEAE23C3EB}" srcOrd="0" destOrd="0" presId="urn:microsoft.com/office/officeart/2005/8/layout/hierarchy2"/>
    <dgm:cxn modelId="{8E016B28-C005-4969-98F4-BCF1E7FE0702}" type="presOf" srcId="{EE62A41F-3157-48D5-8A06-A892E95788AF}" destId="{E15A4B57-D343-4967-AAA8-3EBC28164462}" srcOrd="1" destOrd="0" presId="urn:microsoft.com/office/officeart/2005/8/layout/hierarchy2"/>
    <dgm:cxn modelId="{48B29BEA-2F88-47AC-9F44-0D8473E67A9F}" type="presOf" srcId="{EE62A41F-3157-48D5-8A06-A892E95788AF}" destId="{E4296B2E-C23A-49CE-9E78-C290653DF70E}" srcOrd="0" destOrd="0" presId="urn:microsoft.com/office/officeart/2005/8/layout/hierarchy2"/>
    <dgm:cxn modelId="{68911EE9-B6D0-4477-8EA0-173826ADF203}" srcId="{248A0AFD-7F51-4F08-B4D1-10714BA25F0C}" destId="{7313808E-2FD4-495F-A542-D83504DE3FA3}" srcOrd="0" destOrd="0" parTransId="{59F679D8-251A-4161-9516-085AF901AA8F}" sibTransId="{FBA7E8D9-E68D-486E-B03C-951E007D4BD0}"/>
    <dgm:cxn modelId="{B44BB724-46C6-4545-88F3-B921EB2AEA0C}" srcId="{6CB811CB-6A69-4465-A061-CD713D0FB081}" destId="{43ED8624-2A4C-4418-BDF4-30406A5C485C}" srcOrd="0" destOrd="0" parTransId="{4C7B82B8-35A5-4493-907E-29FE80F28F26}" sibTransId="{50CA59C2-C43B-46C6-A056-682F94B8B7CD}"/>
    <dgm:cxn modelId="{9ABEEC85-890F-4869-9D88-786881E236ED}" srcId="{7313808E-2FD4-495F-A542-D83504DE3FA3}" destId="{C9DE976B-43B8-428A-958F-2CA4B4688BB0}" srcOrd="1" destOrd="0" parTransId="{6A138DA9-C103-4A85-B4E8-0CEA9F37B437}" sibTransId="{2B1A4CA4-994E-4BA3-BAD4-522EC019EC5B}"/>
    <dgm:cxn modelId="{5FFC8805-32A1-4F87-ADF2-32486B01D06A}" type="presOf" srcId="{6A138DA9-C103-4A85-B4E8-0CEA9F37B437}" destId="{FCBE42A3-BB30-42D8-A58E-07FDB50EACEC}" srcOrd="0" destOrd="0" presId="urn:microsoft.com/office/officeart/2005/8/layout/hierarchy2"/>
    <dgm:cxn modelId="{EF50F2B2-E841-4A35-8889-A8925DACCD61}" srcId="{7313808E-2FD4-495F-A542-D83504DE3FA3}" destId="{49859236-2634-4887-8573-16C4EA00A85B}" srcOrd="2" destOrd="0" parTransId="{A399AEAB-292E-4010-943F-5A86D56249AA}" sibTransId="{87AC8364-70D7-4641-A919-A8B7704FBAF0}"/>
    <dgm:cxn modelId="{B7CD0FB0-EECD-42BD-B047-E9C058ED954F}" type="presOf" srcId="{4C7B82B8-35A5-4493-907E-29FE80F28F26}" destId="{D977D7A2-1AB1-4F98-A275-375DD8929AD4}" srcOrd="0" destOrd="0" presId="urn:microsoft.com/office/officeart/2005/8/layout/hierarchy2"/>
    <dgm:cxn modelId="{59E2B46B-4F5B-4A69-BD65-D84BAA058F74}" srcId="{C9DE976B-43B8-428A-958F-2CA4B4688BB0}" destId="{11DCD92C-6D01-4CE3-AD0D-AE2F800C26A0}" srcOrd="0" destOrd="0" parTransId="{EE62A41F-3157-48D5-8A06-A892E95788AF}" sibTransId="{BA90F7F3-CE51-4D0E-8F0F-D2EE33C0346F}"/>
    <dgm:cxn modelId="{554FDA8F-C379-42F9-9403-47A2BC1A4106}" type="presOf" srcId="{A399AEAB-292E-4010-943F-5A86D56249AA}" destId="{E4446729-1DFC-475C-8C1D-42624126951E}" srcOrd="0" destOrd="0" presId="urn:microsoft.com/office/officeart/2005/8/layout/hierarchy2"/>
    <dgm:cxn modelId="{759EE307-7F55-48E1-BD8F-9A16E3A96598}" type="presOf" srcId="{60A6C99C-330F-4833-96A9-0A94D30D6A4C}" destId="{E8BAB45E-40BE-401F-8B6D-F0D65B84A8AD}" srcOrd="1" destOrd="0" presId="urn:microsoft.com/office/officeart/2005/8/layout/hierarchy2"/>
    <dgm:cxn modelId="{3522DFDB-4AA5-44F1-B43B-F02894964A2B}" type="presOf" srcId="{3A0DEEAB-3137-42C4-8F6F-0E856A5CB64E}" destId="{9D24C9B5-9B1D-4C0B-9B33-F453EEC3FAF3}" srcOrd="1" destOrd="0" presId="urn:microsoft.com/office/officeart/2005/8/layout/hierarchy2"/>
    <dgm:cxn modelId="{2B74D03E-1B52-4208-9C2C-E7323093E77E}" type="presOf" srcId="{49859236-2634-4887-8573-16C4EA00A85B}" destId="{56C4D981-7169-478C-BD19-A002D28C5ECE}" srcOrd="0" destOrd="0" presId="urn:microsoft.com/office/officeart/2005/8/layout/hierarchy2"/>
    <dgm:cxn modelId="{12D175F7-7A99-48E4-A4F1-D0ABD5F4EBC5}" type="presOf" srcId="{60A6C99C-330F-4833-96A9-0A94D30D6A4C}" destId="{2A705679-9218-437F-A595-2DFA7FBC400F}" srcOrd="0" destOrd="0" presId="urn:microsoft.com/office/officeart/2005/8/layout/hierarchy2"/>
    <dgm:cxn modelId="{23A8FC28-7E02-4DF5-B7A1-E57F2D3B0F1C}" type="presOf" srcId="{11DCD92C-6D01-4CE3-AD0D-AE2F800C26A0}" destId="{560EFDE6-905F-42FD-AAC1-3FAF568DD889}" srcOrd="0" destOrd="0" presId="urn:microsoft.com/office/officeart/2005/8/layout/hierarchy2"/>
    <dgm:cxn modelId="{B4B10135-AB8F-40DE-B066-3610C5BAE953}" type="presOf" srcId="{3A0DEEAB-3137-42C4-8F6F-0E856A5CB64E}" destId="{CFE83812-CA3B-41A5-A23F-A440F365305F}" srcOrd="0" destOrd="0" presId="urn:microsoft.com/office/officeart/2005/8/layout/hierarchy2"/>
    <dgm:cxn modelId="{54214BF9-72B2-4155-9CB3-309CEDEA97C5}" type="presOf" srcId="{248A0AFD-7F51-4F08-B4D1-10714BA25F0C}" destId="{F7832BD5-C4BA-452C-B017-A81EE604965F}" srcOrd="0" destOrd="0" presId="urn:microsoft.com/office/officeart/2005/8/layout/hierarchy2"/>
    <dgm:cxn modelId="{E158C3EF-6DD9-4EC5-A7E3-DBDCB311562C}" type="presOf" srcId="{4C7B82B8-35A5-4493-907E-29FE80F28F26}" destId="{B5FE4A54-8351-472C-9F5B-C87A3A2442A0}" srcOrd="1" destOrd="0" presId="urn:microsoft.com/office/officeart/2005/8/layout/hierarchy2"/>
    <dgm:cxn modelId="{E05DE036-151E-45DF-83B4-910349D0ED23}" type="presParOf" srcId="{F7832BD5-C4BA-452C-B017-A81EE604965F}" destId="{01A65E71-A6CA-4672-B00A-B5A90A2E5CD7}" srcOrd="0" destOrd="0" presId="urn:microsoft.com/office/officeart/2005/8/layout/hierarchy2"/>
    <dgm:cxn modelId="{EA13BDFC-1F35-4A96-B2CB-71108E665020}" type="presParOf" srcId="{01A65E71-A6CA-4672-B00A-B5A90A2E5CD7}" destId="{A799C476-17F8-43D5-BCFF-A35B769D8B7A}" srcOrd="0" destOrd="0" presId="urn:microsoft.com/office/officeart/2005/8/layout/hierarchy2"/>
    <dgm:cxn modelId="{9BB52020-20AE-4F98-AC1F-F175EF26DA97}" type="presParOf" srcId="{01A65E71-A6CA-4672-B00A-B5A90A2E5CD7}" destId="{208F7B84-2C2F-4849-AF16-F327A8311ADC}" srcOrd="1" destOrd="0" presId="urn:microsoft.com/office/officeart/2005/8/layout/hierarchy2"/>
    <dgm:cxn modelId="{86A4CB46-DAF6-4E20-B2EA-0BD70FC3A785}" type="presParOf" srcId="{208F7B84-2C2F-4849-AF16-F327A8311ADC}" destId="{2A705679-9218-437F-A595-2DFA7FBC400F}" srcOrd="0" destOrd="0" presId="urn:microsoft.com/office/officeart/2005/8/layout/hierarchy2"/>
    <dgm:cxn modelId="{53C5868B-A3C1-4FE3-A8E9-199808A0FF01}" type="presParOf" srcId="{2A705679-9218-437F-A595-2DFA7FBC400F}" destId="{E8BAB45E-40BE-401F-8B6D-F0D65B84A8AD}" srcOrd="0" destOrd="0" presId="urn:microsoft.com/office/officeart/2005/8/layout/hierarchy2"/>
    <dgm:cxn modelId="{FFD2D471-D6F4-49B1-8264-8B1F8599EF4B}" type="presParOf" srcId="{208F7B84-2C2F-4849-AF16-F327A8311ADC}" destId="{26E5F52F-F16F-46DF-AFB9-A082207FA155}" srcOrd="1" destOrd="0" presId="urn:microsoft.com/office/officeart/2005/8/layout/hierarchy2"/>
    <dgm:cxn modelId="{B84E1883-5AC3-41DB-A486-10D167516C27}" type="presParOf" srcId="{26E5F52F-F16F-46DF-AFB9-A082207FA155}" destId="{FB080D07-2F60-46DC-A962-8AA0D58A6F73}" srcOrd="0" destOrd="0" presId="urn:microsoft.com/office/officeart/2005/8/layout/hierarchy2"/>
    <dgm:cxn modelId="{97079A32-0C6A-4ECA-8D80-781D794D8496}" type="presParOf" srcId="{26E5F52F-F16F-46DF-AFB9-A082207FA155}" destId="{B6F18820-D342-41F6-9883-922B18B5280D}" srcOrd="1" destOrd="0" presId="urn:microsoft.com/office/officeart/2005/8/layout/hierarchy2"/>
    <dgm:cxn modelId="{EEA68745-39BB-425D-858D-35B93B582DE7}" type="presParOf" srcId="{B6F18820-D342-41F6-9883-922B18B5280D}" destId="{D977D7A2-1AB1-4F98-A275-375DD8929AD4}" srcOrd="0" destOrd="0" presId="urn:microsoft.com/office/officeart/2005/8/layout/hierarchy2"/>
    <dgm:cxn modelId="{7C41943B-7FEF-4F21-848D-83F58C347E4E}" type="presParOf" srcId="{D977D7A2-1AB1-4F98-A275-375DD8929AD4}" destId="{B5FE4A54-8351-472C-9F5B-C87A3A2442A0}" srcOrd="0" destOrd="0" presId="urn:microsoft.com/office/officeart/2005/8/layout/hierarchy2"/>
    <dgm:cxn modelId="{BB38DB00-72B6-4B6D-8C0C-9DDC8F50A506}" type="presParOf" srcId="{B6F18820-D342-41F6-9883-922B18B5280D}" destId="{13EE17E2-BED8-4154-87FB-7D1620BD5D97}" srcOrd="1" destOrd="0" presId="urn:microsoft.com/office/officeart/2005/8/layout/hierarchy2"/>
    <dgm:cxn modelId="{1179B639-2A99-4E07-9B12-F3E44B519372}" type="presParOf" srcId="{13EE17E2-BED8-4154-87FB-7D1620BD5D97}" destId="{886BA939-2CC2-4861-B144-E093B06AA3D9}" srcOrd="0" destOrd="0" presId="urn:microsoft.com/office/officeart/2005/8/layout/hierarchy2"/>
    <dgm:cxn modelId="{20A45641-7625-4240-ACC7-2C0936D001B0}" type="presParOf" srcId="{13EE17E2-BED8-4154-87FB-7D1620BD5D97}" destId="{28FED316-8D13-4DB1-8B58-99FE8899827E}" srcOrd="1" destOrd="0" presId="urn:microsoft.com/office/officeart/2005/8/layout/hierarchy2"/>
    <dgm:cxn modelId="{78317CB7-4BD9-4F8D-9DE7-A7F308CCFEFB}" type="presParOf" srcId="{208F7B84-2C2F-4849-AF16-F327A8311ADC}" destId="{FCBE42A3-BB30-42D8-A58E-07FDB50EACEC}" srcOrd="2" destOrd="0" presId="urn:microsoft.com/office/officeart/2005/8/layout/hierarchy2"/>
    <dgm:cxn modelId="{F6C50CA1-5DA8-4808-9E48-FFCAC8D4543C}" type="presParOf" srcId="{FCBE42A3-BB30-42D8-A58E-07FDB50EACEC}" destId="{12EE5656-CFEB-4288-BA65-31688459CA02}" srcOrd="0" destOrd="0" presId="urn:microsoft.com/office/officeart/2005/8/layout/hierarchy2"/>
    <dgm:cxn modelId="{8AEF851D-8F6A-439E-9504-49D749FF3903}" type="presParOf" srcId="{208F7B84-2C2F-4849-AF16-F327A8311ADC}" destId="{A33BC889-1142-4DE7-864C-234460DF1D1E}" srcOrd="3" destOrd="0" presId="urn:microsoft.com/office/officeart/2005/8/layout/hierarchy2"/>
    <dgm:cxn modelId="{C42ACFD0-E142-4E8B-B640-E0CE48135124}" type="presParOf" srcId="{A33BC889-1142-4DE7-864C-234460DF1D1E}" destId="{73453451-2D5F-44A9-9B3A-8275D993C565}" srcOrd="0" destOrd="0" presId="urn:microsoft.com/office/officeart/2005/8/layout/hierarchy2"/>
    <dgm:cxn modelId="{54397324-1786-4036-8340-184C898A1B26}" type="presParOf" srcId="{A33BC889-1142-4DE7-864C-234460DF1D1E}" destId="{216C1A92-37AA-4BAA-91A2-6DB2CDF73499}" srcOrd="1" destOrd="0" presId="urn:microsoft.com/office/officeart/2005/8/layout/hierarchy2"/>
    <dgm:cxn modelId="{49F02FA8-9964-4D85-A489-9F7D0FB7B02F}" type="presParOf" srcId="{216C1A92-37AA-4BAA-91A2-6DB2CDF73499}" destId="{E4296B2E-C23A-49CE-9E78-C290653DF70E}" srcOrd="0" destOrd="0" presId="urn:microsoft.com/office/officeart/2005/8/layout/hierarchy2"/>
    <dgm:cxn modelId="{D516DBA9-4469-4D12-A62B-1AA048BCEB7E}" type="presParOf" srcId="{E4296B2E-C23A-49CE-9E78-C290653DF70E}" destId="{E15A4B57-D343-4967-AAA8-3EBC28164462}" srcOrd="0" destOrd="0" presId="urn:microsoft.com/office/officeart/2005/8/layout/hierarchy2"/>
    <dgm:cxn modelId="{31C6F13E-15DC-41B6-B18C-A9E53FA674B6}" type="presParOf" srcId="{216C1A92-37AA-4BAA-91A2-6DB2CDF73499}" destId="{389AC429-5939-4B29-8FDB-FC15B148368F}" srcOrd="1" destOrd="0" presId="urn:microsoft.com/office/officeart/2005/8/layout/hierarchy2"/>
    <dgm:cxn modelId="{7AF735DF-0E10-4E4A-BCEA-D15A77524ECA}" type="presParOf" srcId="{389AC429-5939-4B29-8FDB-FC15B148368F}" destId="{560EFDE6-905F-42FD-AAC1-3FAF568DD889}" srcOrd="0" destOrd="0" presId="urn:microsoft.com/office/officeart/2005/8/layout/hierarchy2"/>
    <dgm:cxn modelId="{48C229CE-2679-4E51-92FB-FE43CD2D548F}" type="presParOf" srcId="{389AC429-5939-4B29-8FDB-FC15B148368F}" destId="{3A36E5F9-B459-4462-99EA-2EC74FA1D44D}" srcOrd="1" destOrd="0" presId="urn:microsoft.com/office/officeart/2005/8/layout/hierarchy2"/>
    <dgm:cxn modelId="{3EB6D528-4A40-47DE-9DF3-416440A9E961}" type="presParOf" srcId="{208F7B84-2C2F-4849-AF16-F327A8311ADC}" destId="{E4446729-1DFC-475C-8C1D-42624126951E}" srcOrd="4" destOrd="0" presId="urn:microsoft.com/office/officeart/2005/8/layout/hierarchy2"/>
    <dgm:cxn modelId="{816EFCEE-B744-4A35-87DC-6D64186915C9}" type="presParOf" srcId="{E4446729-1DFC-475C-8C1D-42624126951E}" destId="{1E826B7F-A7ED-4AF9-A6CF-062440A9FCCE}" srcOrd="0" destOrd="0" presId="urn:microsoft.com/office/officeart/2005/8/layout/hierarchy2"/>
    <dgm:cxn modelId="{AF360264-25B7-402D-818B-E66E737AE5E3}" type="presParOf" srcId="{208F7B84-2C2F-4849-AF16-F327A8311ADC}" destId="{408EDC93-0AA9-42BE-A7D2-77B5969D0940}" srcOrd="5" destOrd="0" presId="urn:microsoft.com/office/officeart/2005/8/layout/hierarchy2"/>
    <dgm:cxn modelId="{FA5CE6DD-C96B-456B-A5F8-56743C14409B}" type="presParOf" srcId="{408EDC93-0AA9-42BE-A7D2-77B5969D0940}" destId="{56C4D981-7169-478C-BD19-A002D28C5ECE}" srcOrd="0" destOrd="0" presId="urn:microsoft.com/office/officeart/2005/8/layout/hierarchy2"/>
    <dgm:cxn modelId="{734893AE-2D76-4AE6-BB52-9DD3FF4CD20B}" type="presParOf" srcId="{408EDC93-0AA9-42BE-A7D2-77B5969D0940}" destId="{BCBC7D45-05B6-43B4-A175-B71C5FB565C7}" srcOrd="1" destOrd="0" presId="urn:microsoft.com/office/officeart/2005/8/layout/hierarchy2"/>
    <dgm:cxn modelId="{865AB73C-AFB0-4A80-9862-DB2B6FAB2EAB}" type="presParOf" srcId="{BCBC7D45-05B6-43B4-A175-B71C5FB565C7}" destId="{CFE83812-CA3B-41A5-A23F-A440F365305F}" srcOrd="0" destOrd="0" presId="urn:microsoft.com/office/officeart/2005/8/layout/hierarchy2"/>
    <dgm:cxn modelId="{426C9D1E-AA2D-4695-A2C9-6FFE50686BF9}" type="presParOf" srcId="{CFE83812-CA3B-41A5-A23F-A440F365305F}" destId="{9D24C9B5-9B1D-4C0B-9B33-F453EEC3FAF3}" srcOrd="0" destOrd="0" presId="urn:microsoft.com/office/officeart/2005/8/layout/hierarchy2"/>
    <dgm:cxn modelId="{D2FC5480-208F-44FA-9729-02C3421B8C06}" type="presParOf" srcId="{BCBC7D45-05B6-43B4-A175-B71C5FB565C7}" destId="{552B8757-5C90-4E35-9EAD-3F2AE5EB7C67}" srcOrd="1" destOrd="0" presId="urn:microsoft.com/office/officeart/2005/8/layout/hierarchy2"/>
    <dgm:cxn modelId="{A3C49789-90E9-48F4-A7BD-7A7CAAF0CC03}" type="presParOf" srcId="{552B8757-5C90-4E35-9EAD-3F2AE5EB7C67}" destId="{C7590071-3907-4E78-9BB2-6DDEAE23C3EB}" srcOrd="0" destOrd="0" presId="urn:microsoft.com/office/officeart/2005/8/layout/hierarchy2"/>
    <dgm:cxn modelId="{E1B6C517-5A75-427A-92B0-82FF31F7AB53}" type="presParOf" srcId="{552B8757-5C90-4E35-9EAD-3F2AE5EB7C67}" destId="{1AD40E2F-DF99-40B1-89F6-2827C8C23266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25950</xdr:colOff>
      <xdr:row>19</xdr:row>
      <xdr:rowOff>22500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3</xdr:row>
      <xdr:rowOff>14287</xdr:rowOff>
    </xdr:from>
    <xdr:to>
      <xdr:col>3</xdr:col>
      <xdr:colOff>514351</xdr:colOff>
      <xdr:row>23</xdr:row>
      <xdr:rowOff>152400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2</xdr:row>
      <xdr:rowOff>52387</xdr:rowOff>
    </xdr:from>
    <xdr:to>
      <xdr:col>4</xdr:col>
      <xdr:colOff>714376</xdr:colOff>
      <xdr:row>17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128588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180975</xdr:rowOff>
    </xdr:from>
    <xdr:to>
      <xdr:col>8</xdr:col>
      <xdr:colOff>523875</xdr:colOff>
      <xdr:row>20</xdr:row>
      <xdr:rowOff>28575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4761</xdr:rowOff>
    </xdr:from>
    <xdr:to>
      <xdr:col>6</xdr:col>
      <xdr:colOff>0</xdr:colOff>
      <xdr:row>19</xdr:row>
      <xdr:rowOff>9524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185737</xdr:rowOff>
    </xdr:from>
    <xdr:to>
      <xdr:col>6</xdr:col>
      <xdr:colOff>438150</xdr:colOff>
      <xdr:row>18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185736</xdr:rowOff>
    </xdr:from>
    <xdr:to>
      <xdr:col>6</xdr:col>
      <xdr:colOff>161925</xdr:colOff>
      <xdr:row>25</xdr:row>
      <xdr:rowOff>38099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23812</xdr:rowOff>
    </xdr:from>
    <xdr:to>
      <xdr:col>4</xdr:col>
      <xdr:colOff>695325</xdr:colOff>
      <xdr:row>17</xdr:row>
      <xdr:rowOff>80962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185737</xdr:rowOff>
    </xdr:from>
    <xdr:to>
      <xdr:col>6</xdr:col>
      <xdr:colOff>76200</xdr:colOff>
      <xdr:row>20</xdr:row>
      <xdr:rowOff>180975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6</xdr:col>
      <xdr:colOff>0</xdr:colOff>
      <xdr:row>17</xdr:row>
      <xdr:rowOff>38100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19050</xdr:rowOff>
    </xdr:from>
    <xdr:to>
      <xdr:col>5</xdr:col>
      <xdr:colOff>428625</xdr:colOff>
      <xdr:row>19</xdr:row>
      <xdr:rowOff>185737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176212</xdr:rowOff>
    </xdr:from>
    <xdr:to>
      <xdr:col>3</xdr:col>
      <xdr:colOff>819150</xdr:colOff>
      <xdr:row>18</xdr:row>
      <xdr:rowOff>61912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</xdr:rowOff>
    </xdr:from>
    <xdr:to>
      <xdr:col>5</xdr:col>
      <xdr:colOff>209550</xdr:colOff>
      <xdr:row>18</xdr:row>
      <xdr:rowOff>90487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185736</xdr:rowOff>
    </xdr:from>
    <xdr:to>
      <xdr:col>7</xdr:col>
      <xdr:colOff>190500</xdr:colOff>
      <xdr:row>21</xdr:row>
      <xdr:rowOff>57149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6</xdr:col>
      <xdr:colOff>0</xdr:colOff>
      <xdr:row>19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</xdr:rowOff>
    </xdr:from>
    <xdr:to>
      <xdr:col>8</xdr:col>
      <xdr:colOff>714375</xdr:colOff>
      <xdr:row>20</xdr:row>
      <xdr:rowOff>85725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6</xdr:col>
      <xdr:colOff>9525</xdr:colOff>
      <xdr:row>17</xdr:row>
      <xdr:rowOff>76200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171450</xdr:rowOff>
    </xdr:from>
    <xdr:to>
      <xdr:col>6</xdr:col>
      <xdr:colOff>0</xdr:colOff>
      <xdr:row>18</xdr:row>
      <xdr:rowOff>57150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</xdr:rowOff>
    </xdr:from>
    <xdr:to>
      <xdr:col>6</xdr:col>
      <xdr:colOff>0</xdr:colOff>
      <xdr:row>19</xdr:row>
      <xdr:rowOff>90487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180975</xdr:rowOff>
    </xdr:from>
    <xdr:to>
      <xdr:col>5</xdr:col>
      <xdr:colOff>9525</xdr:colOff>
      <xdr:row>19</xdr:row>
      <xdr:rowOff>33337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185737</xdr:rowOff>
    </xdr:from>
    <xdr:to>
      <xdr:col>6</xdr:col>
      <xdr:colOff>142875</xdr:colOff>
      <xdr:row>19</xdr:row>
      <xdr:rowOff>71437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15477</xdr:rowOff>
    </xdr:from>
    <xdr:to>
      <xdr:col>3</xdr:col>
      <xdr:colOff>892969</xdr:colOff>
      <xdr:row>22</xdr:row>
      <xdr:rowOff>130969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33337</xdr:rowOff>
    </xdr:from>
    <xdr:to>
      <xdr:col>4</xdr:col>
      <xdr:colOff>142875</xdr:colOff>
      <xdr:row>19</xdr:row>
      <xdr:rowOff>90487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33336</xdr:rowOff>
    </xdr:from>
    <xdr:to>
      <xdr:col>6</xdr:col>
      <xdr:colOff>257175</xdr:colOff>
      <xdr:row>23</xdr:row>
      <xdr:rowOff>28575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4761</xdr:rowOff>
    </xdr:from>
    <xdr:to>
      <xdr:col>5</xdr:col>
      <xdr:colOff>485775</xdr:colOff>
      <xdr:row>25</xdr:row>
      <xdr:rowOff>123824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</xdr:rowOff>
    </xdr:from>
    <xdr:to>
      <xdr:col>5</xdr:col>
      <xdr:colOff>285750</xdr:colOff>
      <xdr:row>17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171450</xdr:rowOff>
    </xdr:from>
    <xdr:to>
      <xdr:col>8</xdr:col>
      <xdr:colOff>9526</xdr:colOff>
      <xdr:row>25</xdr:row>
      <xdr:rowOff>161925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23812</xdr:rowOff>
    </xdr:from>
    <xdr:to>
      <xdr:col>7</xdr:col>
      <xdr:colOff>9526</xdr:colOff>
      <xdr:row>28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23811</xdr:rowOff>
    </xdr:from>
    <xdr:to>
      <xdr:col>9</xdr:col>
      <xdr:colOff>714375</xdr:colOff>
      <xdr:row>28</xdr:row>
      <xdr:rowOff>9524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vd.%20for%20strategi%20og%20virksomhetsstyring\Analyseseksjon\Prosjekt\2016\8.%20Ressursanalyse\L&#248;nn\l&#248;nnsutbetalinger_2015_egenla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lønnsutbetalinger"/>
      <sheetName val="kategori"/>
      <sheetName val="Per distrikt_særorgan"/>
      <sheetName val="Distrikt"/>
      <sheetName val="Særorgan"/>
      <sheetName val="Årsverk"/>
      <sheetName val="DistriOvertid_per_politiårsverk"/>
      <sheetName val="Særorg_overtid_per_årsverk"/>
    </sheetNames>
    <sheetDataSet>
      <sheetData sheetId="0"/>
      <sheetData sheetId="1">
        <row r="2">
          <cell r="E2">
            <v>1172213243.0498388</v>
          </cell>
          <cell r="F2">
            <v>100065517.23999982</v>
          </cell>
          <cell r="G2">
            <v>387665687.69003016</v>
          </cell>
          <cell r="I2">
            <v>127819845.48999728</v>
          </cell>
          <cell r="J2">
            <v>7842236.5799999824</v>
          </cell>
          <cell r="K2">
            <v>8758599.9500000384</v>
          </cell>
        </row>
        <row r="3">
          <cell r="E3">
            <v>235492061.48003766</v>
          </cell>
          <cell r="F3">
            <v>29201437.999999989</v>
          </cell>
          <cell r="G3">
            <v>88119343.149998486</v>
          </cell>
          <cell r="I3">
            <v>15507442.850000085</v>
          </cell>
          <cell r="J3">
            <v>2006789.4399999967</v>
          </cell>
          <cell r="K3">
            <v>1574427.1299999992</v>
          </cell>
        </row>
        <row r="4">
          <cell r="E4">
            <v>134386078.67000002</v>
          </cell>
          <cell r="F4">
            <v>17046221.330000009</v>
          </cell>
          <cell r="G4">
            <v>47314064.019999847</v>
          </cell>
          <cell r="I4">
            <v>9393669.6300000306</v>
          </cell>
          <cell r="J4">
            <v>1355441.0100000016</v>
          </cell>
          <cell r="K4">
            <v>321418.02000000008</v>
          </cell>
        </row>
        <row r="5">
          <cell r="E5">
            <v>273955943.3000356</v>
          </cell>
          <cell r="F5">
            <v>28212831.219999839</v>
          </cell>
          <cell r="G5">
            <v>126809910.19000682</v>
          </cell>
          <cell r="I5">
            <v>23787036.870000556</v>
          </cell>
          <cell r="J5">
            <v>2882284.189999985</v>
          </cell>
          <cell r="K5">
            <v>5441679.9200000027</v>
          </cell>
        </row>
        <row r="6">
          <cell r="E6">
            <v>157069594.36000967</v>
          </cell>
          <cell r="F6">
            <v>15358948.219999975</v>
          </cell>
          <cell r="G6">
            <v>66658385.900000051</v>
          </cell>
          <cell r="I6">
            <v>13960072.620000191</v>
          </cell>
          <cell r="J6">
            <v>1370687.26</v>
          </cell>
          <cell r="K6">
            <v>812296.43000000063</v>
          </cell>
        </row>
        <row r="7">
          <cell r="E7">
            <v>70301326.199997276</v>
          </cell>
          <cell r="F7">
            <v>6305077.9899999965</v>
          </cell>
          <cell r="G7">
            <v>18381141.289999954</v>
          </cell>
          <cell r="I7">
            <v>6454289.8499999745</v>
          </cell>
          <cell r="J7">
            <v>494539.12000000029</v>
          </cell>
          <cell r="K7">
            <v>51774.400000000001</v>
          </cell>
        </row>
        <row r="8">
          <cell r="E8">
            <v>92991168.520000383</v>
          </cell>
          <cell r="F8">
            <v>9435799.0799999684</v>
          </cell>
          <cell r="G8">
            <v>28918656.929999866</v>
          </cell>
          <cell r="I8">
            <v>8504245.7199999839</v>
          </cell>
          <cell r="J8">
            <v>888664.89000000013</v>
          </cell>
          <cell r="K8">
            <v>195047.9</v>
          </cell>
        </row>
        <row r="9">
          <cell r="E9">
            <v>84725646.790000573</v>
          </cell>
          <cell r="F9">
            <v>9969113.1999999713</v>
          </cell>
          <cell r="G9">
            <v>24269090.059999995</v>
          </cell>
          <cell r="I9">
            <v>7357465.6899999594</v>
          </cell>
          <cell r="J9">
            <v>656174.59999999939</v>
          </cell>
          <cell r="K9">
            <v>265572.91000000009</v>
          </cell>
        </row>
        <row r="10">
          <cell r="E10">
            <v>183246606.81002295</v>
          </cell>
          <cell r="F10">
            <v>22658643.460000094</v>
          </cell>
          <cell r="G10">
            <v>63677483.550000496</v>
          </cell>
          <cell r="I10">
            <v>13164757.320000187</v>
          </cell>
          <cell r="J10">
            <v>1490201.72</v>
          </cell>
          <cell r="K10">
            <v>1072294.5800000005</v>
          </cell>
        </row>
        <row r="11">
          <cell r="E11">
            <v>131486988.03000638</v>
          </cell>
          <cell r="F11">
            <v>16850097.410000093</v>
          </cell>
          <cell r="G11">
            <v>57832380.139999211</v>
          </cell>
          <cell r="I11">
            <v>8245105.8899999475</v>
          </cell>
          <cell r="J11">
            <v>1276024.1500000029</v>
          </cell>
          <cell r="K11">
            <v>681228.21000000043</v>
          </cell>
        </row>
        <row r="12">
          <cell r="E12">
            <v>193857561.03001183</v>
          </cell>
          <cell r="F12">
            <v>23089356.929999828</v>
          </cell>
          <cell r="G12">
            <v>76934486.260000646</v>
          </cell>
          <cell r="I12">
            <v>14046617.760000162</v>
          </cell>
          <cell r="J12">
            <v>2114288.370000001</v>
          </cell>
          <cell r="K12">
            <v>1144698.3200000003</v>
          </cell>
        </row>
        <row r="13">
          <cell r="E13">
            <v>169050685.86000702</v>
          </cell>
          <cell r="F13">
            <v>17818202.660000052</v>
          </cell>
          <cell r="G13">
            <v>50106101.649999566</v>
          </cell>
          <cell r="I13">
            <v>15045170.270000193</v>
          </cell>
          <cell r="J13">
            <v>1046778.4400000022</v>
          </cell>
          <cell r="K13">
            <v>843426.13000000105</v>
          </cell>
        </row>
        <row r="14">
          <cell r="E14">
            <v>263783079.68999004</v>
          </cell>
          <cell r="F14">
            <v>25623567.459999748</v>
          </cell>
          <cell r="G14">
            <v>79638505.090001673</v>
          </cell>
          <cell r="I14">
            <v>18971272.710000671</v>
          </cell>
          <cell r="J14">
            <v>1311139.9099999995</v>
          </cell>
          <cell r="K14">
            <v>1188983.8600000055</v>
          </cell>
        </row>
        <row r="15">
          <cell r="E15">
            <v>315187228.31999493</v>
          </cell>
          <cell r="F15">
            <v>38494535.719999745</v>
          </cell>
          <cell r="G15">
            <v>113830788.92000534</v>
          </cell>
          <cell r="I15">
            <v>24140506.020000547</v>
          </cell>
          <cell r="J15">
            <v>2618589.0799999926</v>
          </cell>
          <cell r="K15">
            <v>2059741.0600000005</v>
          </cell>
        </row>
        <row r="16">
          <cell r="E16">
            <v>115819035.68000557</v>
          </cell>
          <cell r="F16">
            <v>15767967.499999832</v>
          </cell>
          <cell r="G16">
            <v>37528251.850000031</v>
          </cell>
          <cell r="I16">
            <v>8928189.4699999858</v>
          </cell>
          <cell r="J16">
            <v>1336616.0300000024</v>
          </cell>
          <cell r="K16">
            <v>553213.12</v>
          </cell>
        </row>
        <row r="17">
          <cell r="E17">
            <v>29186430.639999986</v>
          </cell>
          <cell r="F17">
            <v>10856487.999999994</v>
          </cell>
          <cell r="G17">
            <v>160995170.97000158</v>
          </cell>
          <cell r="I17">
            <v>948639.71000000008</v>
          </cell>
          <cell r="J17">
            <v>0</v>
          </cell>
          <cell r="K17">
            <v>2860722.11</v>
          </cell>
        </row>
        <row r="18">
          <cell r="E18">
            <v>427249769.96994996</v>
          </cell>
          <cell r="F18">
            <v>42549157.579999693</v>
          </cell>
          <cell r="G18">
            <v>155374029.58000404</v>
          </cell>
          <cell r="I18">
            <v>37277848.299999326</v>
          </cell>
          <cell r="J18">
            <v>3036108.3699999885</v>
          </cell>
          <cell r="K18">
            <v>3099793.1899999897</v>
          </cell>
        </row>
        <row r="19">
          <cell r="E19">
            <v>87572401.610001087</v>
          </cell>
          <cell r="F19">
            <v>8087119.2000000048</v>
          </cell>
          <cell r="G19">
            <v>27053580.289999966</v>
          </cell>
          <cell r="I19">
            <v>8647479.0099999961</v>
          </cell>
          <cell r="J19">
            <v>595364.79999999958</v>
          </cell>
          <cell r="K19">
            <v>642883.6800000004</v>
          </cell>
        </row>
        <row r="20">
          <cell r="E20">
            <v>98854087.509999365</v>
          </cell>
          <cell r="F20">
            <v>9298186.4600000922</v>
          </cell>
          <cell r="G20">
            <v>41844397.579999857</v>
          </cell>
          <cell r="I20">
            <v>8690448.5700000022</v>
          </cell>
          <cell r="J20">
            <v>836777.020000002</v>
          </cell>
          <cell r="K20">
            <v>701730.38999999873</v>
          </cell>
        </row>
        <row r="21">
          <cell r="E21">
            <v>102415820.12000057</v>
          </cell>
          <cell r="F21">
            <v>9360248.2100000083</v>
          </cell>
          <cell r="G21">
            <v>41389586.059999861</v>
          </cell>
          <cell r="I21">
            <v>9400333.9400000721</v>
          </cell>
          <cell r="J21">
            <v>482480.10999999969</v>
          </cell>
          <cell r="K21">
            <v>239118.43000000002</v>
          </cell>
        </row>
        <row r="22">
          <cell r="E22">
            <v>268589237.05003548</v>
          </cell>
          <cell r="F22">
            <v>26137013.889999781</v>
          </cell>
          <cell r="G22">
            <v>89282909.860002443</v>
          </cell>
          <cell r="I22">
            <v>21721330.270000618</v>
          </cell>
          <cell r="J22">
            <v>1367031.4200000002</v>
          </cell>
          <cell r="K22">
            <v>1529474.3600000017</v>
          </cell>
        </row>
        <row r="23">
          <cell r="E23">
            <v>123093363.34001873</v>
          </cell>
          <cell r="F23">
            <v>10412052.789999995</v>
          </cell>
          <cell r="G23">
            <v>35190244.939999759</v>
          </cell>
          <cell r="I23">
            <v>7189506.9499999518</v>
          </cell>
          <cell r="J23">
            <v>573634.83000000031</v>
          </cell>
          <cell r="K23">
            <v>137098.30000000005</v>
          </cell>
        </row>
        <row r="24">
          <cell r="E24">
            <v>76410541.509998783</v>
          </cell>
          <cell r="F24">
            <v>9372065.1499999706</v>
          </cell>
          <cell r="G24">
            <v>26034138.799999706</v>
          </cell>
          <cell r="I24">
            <v>5446732.5699999481</v>
          </cell>
          <cell r="J24">
            <v>714185.43000000028</v>
          </cell>
          <cell r="K24">
            <v>439148.32999999984</v>
          </cell>
        </row>
        <row r="25">
          <cell r="E25">
            <v>83152421.029997513</v>
          </cell>
          <cell r="F25">
            <v>9737769.2300000042</v>
          </cell>
          <cell r="G25">
            <v>33180096.619999722</v>
          </cell>
          <cell r="I25">
            <v>6131985.3599999333</v>
          </cell>
          <cell r="J25">
            <v>1127835.6000000013</v>
          </cell>
          <cell r="K25">
            <v>414792.21999999974</v>
          </cell>
        </row>
        <row r="26">
          <cell r="E26">
            <v>114391172.53000326</v>
          </cell>
          <cell r="F26">
            <v>10925100.790000042</v>
          </cell>
          <cell r="G26">
            <v>37956528.459999703</v>
          </cell>
          <cell r="I26">
            <v>11823034.580000056</v>
          </cell>
          <cell r="J26">
            <v>820321.30000000144</v>
          </cell>
          <cell r="K26">
            <v>541318.78</v>
          </cell>
        </row>
        <row r="27">
          <cell r="E27">
            <v>125409339.44999821</v>
          </cell>
          <cell r="F27">
            <v>13280192.669999985</v>
          </cell>
          <cell r="G27">
            <v>49104572.269999772</v>
          </cell>
          <cell r="I27">
            <v>11228440.640000096</v>
          </cell>
          <cell r="J27">
            <v>597771.07000000007</v>
          </cell>
          <cell r="K27">
            <v>1670272.4699999997</v>
          </cell>
        </row>
        <row r="28">
          <cell r="E28">
            <v>62215302.770000264</v>
          </cell>
          <cell r="F28">
            <v>6743651.5100000035</v>
          </cell>
          <cell r="G28">
            <v>19528799.979999978</v>
          </cell>
          <cell r="I28">
            <v>6933127.3499999512</v>
          </cell>
          <cell r="J28">
            <v>481458.30000000057</v>
          </cell>
          <cell r="K28">
            <v>49135.4</v>
          </cell>
        </row>
        <row r="29">
          <cell r="E29">
            <v>75836782.539997965</v>
          </cell>
          <cell r="F29">
            <v>6939778.5299999677</v>
          </cell>
          <cell r="G29">
            <v>39524191.409998484</v>
          </cell>
          <cell r="I29">
            <v>8720730.4899999741</v>
          </cell>
          <cell r="J29">
            <v>421467.99000000011</v>
          </cell>
          <cell r="K29">
            <v>1557033.270000004</v>
          </cell>
        </row>
        <row r="30">
          <cell r="E30">
            <v>0</v>
          </cell>
          <cell r="F30">
            <v>0</v>
          </cell>
          <cell r="G30">
            <v>2255548.3200000012</v>
          </cell>
          <cell r="I30">
            <v>0</v>
          </cell>
          <cell r="J30">
            <v>0</v>
          </cell>
          <cell r="K30">
            <v>149340.40000000002</v>
          </cell>
        </row>
        <row r="31">
          <cell r="E31">
            <v>2571813.3999999985</v>
          </cell>
          <cell r="F31">
            <v>0</v>
          </cell>
          <cell r="G31">
            <v>162670997.19999975</v>
          </cell>
          <cell r="I31">
            <v>48311</v>
          </cell>
          <cell r="J31">
            <v>0</v>
          </cell>
          <cell r="K31">
            <v>5834246.1999999909</v>
          </cell>
        </row>
        <row r="32">
          <cell r="E32">
            <v>144570882.92000228</v>
          </cell>
          <cell r="F32">
            <v>14159790.689999994</v>
          </cell>
          <cell r="G32">
            <v>156044962.02000195</v>
          </cell>
          <cell r="I32">
            <v>8272020.0899999319</v>
          </cell>
          <cell r="J32">
            <v>586418.79999999993</v>
          </cell>
          <cell r="K32">
            <v>3323243.1499999966</v>
          </cell>
        </row>
        <row r="33">
          <cell r="E33">
            <v>70954528.460000202</v>
          </cell>
          <cell r="F33">
            <v>2748343.59</v>
          </cell>
          <cell r="G33">
            <v>165995330.78000164</v>
          </cell>
          <cell r="I33">
            <v>4249295.1999999965</v>
          </cell>
          <cell r="J33">
            <v>0</v>
          </cell>
          <cell r="K33">
            <v>3702088.2999999961</v>
          </cell>
        </row>
        <row r="34">
          <cell r="E34">
            <v>20646495.979999982</v>
          </cell>
          <cell r="F34">
            <v>32615435.639999971</v>
          </cell>
          <cell r="G34">
            <v>55321070.859999925</v>
          </cell>
          <cell r="I34">
            <v>1279871.5800000019</v>
          </cell>
          <cell r="J34">
            <v>2792962.1400000015</v>
          </cell>
          <cell r="K34">
            <v>1712879.419999999</v>
          </cell>
        </row>
        <row r="35">
          <cell r="E35">
            <v>18525740.649999946</v>
          </cell>
          <cell r="F35">
            <v>697280.4800000001</v>
          </cell>
          <cell r="G35">
            <v>10552407.079999998</v>
          </cell>
          <cell r="I35">
            <v>622281.40000000049</v>
          </cell>
          <cell r="J35">
            <v>12960.3</v>
          </cell>
          <cell r="K35">
            <v>56753.909999999996</v>
          </cell>
        </row>
        <row r="36">
          <cell r="E36">
            <v>0</v>
          </cell>
          <cell r="F36">
            <v>0</v>
          </cell>
          <cell r="G36">
            <v>20954791.819999941</v>
          </cell>
          <cell r="I36">
            <v>0</v>
          </cell>
          <cell r="J36">
            <v>0</v>
          </cell>
          <cell r="K36">
            <v>17718.399999999998</v>
          </cell>
        </row>
        <row r="37">
          <cell r="E37">
            <v>619946.63</v>
          </cell>
          <cell r="F37">
            <v>0</v>
          </cell>
          <cell r="G37">
            <v>79502822.400000066</v>
          </cell>
          <cell r="I37">
            <v>0</v>
          </cell>
          <cell r="J37">
            <v>0</v>
          </cell>
          <cell r="K37">
            <v>3723590.8000000031</v>
          </cell>
        </row>
        <row r="38">
          <cell r="E38">
            <v>203519324.74001646</v>
          </cell>
          <cell r="F38">
            <v>12447928.03000002</v>
          </cell>
          <cell r="G38">
            <v>255895454.91000161</v>
          </cell>
          <cell r="I38">
            <v>45823270.319996789</v>
          </cell>
          <cell r="J38">
            <v>2477495.2499999991</v>
          </cell>
          <cell r="K38">
            <v>24167414.670000311</v>
          </cell>
        </row>
        <row r="39">
          <cell r="E39">
            <v>0</v>
          </cell>
          <cell r="F39">
            <v>0</v>
          </cell>
          <cell r="G39">
            <v>54129536.259999953</v>
          </cell>
          <cell r="I39">
            <v>0</v>
          </cell>
          <cell r="J39">
            <v>0</v>
          </cell>
          <cell r="K39">
            <v>413363.10000000021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A3" sqref="A3"/>
    </sheetView>
  </sheetViews>
  <sheetFormatPr baseColWidth="10" defaultRowHeight="15" x14ac:dyDescent="0.25"/>
  <sheetData>
    <row r="1" spans="1:1" ht="21" x14ac:dyDescent="0.35">
      <c r="A1" s="136" t="s">
        <v>184</v>
      </c>
    </row>
    <row r="2" spans="1:1" x14ac:dyDescent="0.25">
      <c r="A2" s="137" t="s">
        <v>183</v>
      </c>
    </row>
    <row r="3" spans="1:1" s="6" customFormat="1" x14ac:dyDescent="0.25">
      <c r="A3" s="137"/>
    </row>
    <row r="4" spans="1:1" s="6" customFormat="1" x14ac:dyDescent="0.25">
      <c r="A4" s="137"/>
    </row>
    <row r="5" spans="1:1" x14ac:dyDescent="0.25">
      <c r="A5" s="8" t="s">
        <v>182</v>
      </c>
    </row>
    <row r="6" spans="1:1" x14ac:dyDescent="0.25">
      <c r="A6" s="182" t="s">
        <v>185</v>
      </c>
    </row>
    <row r="7" spans="1:1" x14ac:dyDescent="0.25">
      <c r="A7" s="182" t="s">
        <v>186</v>
      </c>
    </row>
    <row r="8" spans="1:1" x14ac:dyDescent="0.25">
      <c r="A8" s="182" t="s">
        <v>86</v>
      </c>
    </row>
    <row r="9" spans="1:1" x14ac:dyDescent="0.25">
      <c r="A9" s="182" t="s">
        <v>107</v>
      </c>
    </row>
    <row r="10" spans="1:1" x14ac:dyDescent="0.25">
      <c r="A10" s="182" t="s">
        <v>187</v>
      </c>
    </row>
    <row r="11" spans="1:1" x14ac:dyDescent="0.25">
      <c r="A11" s="182" t="s">
        <v>188</v>
      </c>
    </row>
    <row r="12" spans="1:1" x14ac:dyDescent="0.25">
      <c r="A12" s="182" t="s">
        <v>189</v>
      </c>
    </row>
    <row r="13" spans="1:1" x14ac:dyDescent="0.25">
      <c r="A13" s="182" t="s">
        <v>190</v>
      </c>
    </row>
    <row r="14" spans="1:1" x14ac:dyDescent="0.25">
      <c r="A14" s="182" t="s">
        <v>191</v>
      </c>
    </row>
    <row r="15" spans="1:1" x14ac:dyDescent="0.25">
      <c r="A15" s="182" t="s">
        <v>219</v>
      </c>
    </row>
    <row r="16" spans="1:1" x14ac:dyDescent="0.25">
      <c r="A16" s="182" t="s">
        <v>192</v>
      </c>
    </row>
    <row r="17" spans="1:5" x14ac:dyDescent="0.25">
      <c r="A17" s="182" t="s">
        <v>193</v>
      </c>
    </row>
    <row r="18" spans="1:5" s="6" customFormat="1" x14ac:dyDescent="0.25">
      <c r="A18" s="182" t="s">
        <v>194</v>
      </c>
    </row>
    <row r="19" spans="1:5" x14ac:dyDescent="0.25">
      <c r="A19" s="182" t="s">
        <v>195</v>
      </c>
    </row>
    <row r="20" spans="1:5" s="6" customFormat="1" x14ac:dyDescent="0.25">
      <c r="A20" s="182" t="s">
        <v>196</v>
      </c>
    </row>
    <row r="21" spans="1:5" x14ac:dyDescent="0.25">
      <c r="A21" s="182" t="s">
        <v>197</v>
      </c>
    </row>
    <row r="22" spans="1:5" x14ac:dyDescent="0.25">
      <c r="A22" s="195" t="s">
        <v>198</v>
      </c>
      <c r="B22" s="165"/>
      <c r="C22" s="165"/>
      <c r="D22" s="165"/>
      <c r="E22" s="165"/>
    </row>
    <row r="23" spans="1:5" x14ac:dyDescent="0.25">
      <c r="A23" s="182" t="s">
        <v>250</v>
      </c>
    </row>
    <row r="24" spans="1:5" x14ac:dyDescent="0.25">
      <c r="A24" s="182" t="s">
        <v>222</v>
      </c>
    </row>
    <row r="25" spans="1:5" x14ac:dyDescent="0.25">
      <c r="A25" s="182" t="s">
        <v>199</v>
      </c>
    </row>
    <row r="26" spans="1:5" x14ac:dyDescent="0.25">
      <c r="A26" s="182" t="s">
        <v>200</v>
      </c>
    </row>
    <row r="27" spans="1:5" x14ac:dyDescent="0.25">
      <c r="A27" s="182" t="s">
        <v>201</v>
      </c>
    </row>
    <row r="28" spans="1:5" x14ac:dyDescent="0.25">
      <c r="A28" s="182" t="s">
        <v>225</v>
      </c>
    </row>
    <row r="29" spans="1:5" x14ac:dyDescent="0.25">
      <c r="A29" s="182" t="s">
        <v>227</v>
      </c>
    </row>
    <row r="30" spans="1:5" x14ac:dyDescent="0.25">
      <c r="A30" s="182" t="s">
        <v>229</v>
      </c>
    </row>
    <row r="31" spans="1:5" x14ac:dyDescent="0.25">
      <c r="A31" s="182" t="s">
        <v>230</v>
      </c>
    </row>
    <row r="32" spans="1:5" x14ac:dyDescent="0.25">
      <c r="A32" s="182" t="s">
        <v>231</v>
      </c>
    </row>
    <row r="33" spans="1:1" s="6" customFormat="1" x14ac:dyDescent="0.25">
      <c r="A33" s="182" t="s">
        <v>203</v>
      </c>
    </row>
    <row r="34" spans="1:1" s="6" customFormat="1" x14ac:dyDescent="0.25">
      <c r="A34" s="182" t="s">
        <v>202</v>
      </c>
    </row>
    <row r="35" spans="1:1" x14ac:dyDescent="0.25">
      <c r="A35" s="182" t="s">
        <v>212</v>
      </c>
    </row>
    <row r="36" spans="1:1" x14ac:dyDescent="0.25">
      <c r="A36" s="182" t="s">
        <v>235</v>
      </c>
    </row>
    <row r="37" spans="1:1" s="6" customFormat="1" x14ac:dyDescent="0.25">
      <c r="A37" s="182" t="s">
        <v>204</v>
      </c>
    </row>
    <row r="38" spans="1:1" x14ac:dyDescent="0.25">
      <c r="A38" s="182" t="s">
        <v>205</v>
      </c>
    </row>
    <row r="39" spans="1:1" x14ac:dyDescent="0.25">
      <c r="A39" s="182" t="s">
        <v>234</v>
      </c>
    </row>
    <row r="40" spans="1:1" x14ac:dyDescent="0.25">
      <c r="A40" s="182" t="s">
        <v>206</v>
      </c>
    </row>
    <row r="41" spans="1:1" s="6" customFormat="1" x14ac:dyDescent="0.25">
      <c r="A41" s="182" t="s">
        <v>237</v>
      </c>
    </row>
    <row r="42" spans="1:1" s="6" customFormat="1" x14ac:dyDescent="0.25">
      <c r="A42" s="182" t="s">
        <v>214</v>
      </c>
    </row>
    <row r="43" spans="1:1" x14ac:dyDescent="0.25">
      <c r="A43" s="182" t="s">
        <v>207</v>
      </c>
    </row>
    <row r="44" spans="1:1" x14ac:dyDescent="0.25">
      <c r="A44" s="182" t="s">
        <v>208</v>
      </c>
    </row>
    <row r="45" spans="1:1" x14ac:dyDescent="0.25">
      <c r="A45" s="182" t="s">
        <v>252</v>
      </c>
    </row>
    <row r="46" spans="1:1" x14ac:dyDescent="0.25">
      <c r="A46" s="182" t="s">
        <v>209</v>
      </c>
    </row>
    <row r="47" spans="1:1" x14ac:dyDescent="0.25">
      <c r="A47" s="182" t="s">
        <v>210</v>
      </c>
    </row>
    <row r="48" spans="1:1" x14ac:dyDescent="0.25">
      <c r="A48" s="182" t="s">
        <v>211</v>
      </c>
    </row>
    <row r="49" spans="1:1" s="181" customFormat="1" x14ac:dyDescent="0.25">
      <c r="A49" s="195" t="s">
        <v>217</v>
      </c>
    </row>
    <row r="50" spans="1:1" s="181" customFormat="1" x14ac:dyDescent="0.25">
      <c r="A50" s="195" t="s">
        <v>216</v>
      </c>
    </row>
  </sheetData>
  <hyperlinks>
    <hyperlink ref="A6" location="'Figur 3.1'!A1" display="Figur 3.1 Regnskapsførte utgifter i politi- og lensmannsetaten. Nominelle tall. Tall i mill. kroner. 2007–2016"/>
    <hyperlink ref="A7" location="'Figur 3.2'!A1" display="Figur 3.2 Driftsutgifter i politidistrikter, særorgan og andre enheter i politiet. Faste 2016-kroner. Tall i mill. kroner. 2007-2016 "/>
    <hyperlink ref="A8" location="'Tab 3.1'!A1" display="Tabell 3.1 Driftsutgifter i politiet. 2015-2016. Tall i mill. kroner. Faste 2016-kroner"/>
    <hyperlink ref="A9" location="'Figur 3.3'!A1" display="Figur 3.3 Fordeling av politiets driftsutgifter. Prosent. 2016"/>
    <hyperlink ref="A10" location="'Figur 3.4'!A1" display="Figur 3.4 Fordeling av politidistriktenes driftsutgifter. Prosent. 2016"/>
    <hyperlink ref="A11" location="'Figur 3.5'!A1" display="Figur 3.5 Fordeling av særorganenes driftsutgifter. Prosent. 2016"/>
    <hyperlink ref="A12" location="'Figur 3.6'!A1" display="Figur 3.6 Fordeling av andre enheters driftsutgifter. Prosent. 2016"/>
    <hyperlink ref="A13" location="'Figur 3.7'!A1" display="Figur 3.7 Driftsutgifter særorgan og andre enheter. Tall i mill. kroner. Faste 2016-kroner. 2015-2016"/>
    <hyperlink ref="A14" location="'Figur 3.8'!A1" display="Figur 3.8 Utgifter til lønn, pluss arbeidsgiveravgift, og husleie i prosent av totale driftsutgifter. Prosent. 2016"/>
    <hyperlink ref="A15" location="'Figur 3.9'!A1" display="Figur 3.9 Gjenværende midler etter lønn og husleie, per årsverk i politidistriktene. I kroner. 2015 og 2016. Målt i 2016-kroner"/>
    <hyperlink ref="A16" location="'Figur 4.1'!A1" display="Figur 4.1 Personellutgiftenes andel av driftsutgiftene i politidistriktene. Prosent. 2016"/>
    <hyperlink ref="A17" location="'Figur 4.2'!A1" display="Figur 4.2 Personellutgiftenes andel av driftsutgiftene i særorgan og andre enheter. Prosent. 2016"/>
    <hyperlink ref="A18" location="'Figur 4.3'!A1" display="Figur 4.3 Lønnsutgifter i politiet. Nominelle tall i mill. kroner. 2012-2016"/>
    <hyperlink ref="A19" location="'Figur 4.4'!A1" display="Figur 4.4 Lønnsutgifter for ulike stillingsgrupper. Nominelle tall. 2015-2016"/>
    <hyperlink ref="A20" location="'Figur 4.5'!A1" display="Figur 4.5 Overtidsutgifter for ulike stillingsgrupper. Mill. kroner. Faste 2016-kroner. 2015-2016"/>
    <hyperlink ref="A21" location="'Figur 4.6'!A1" display="Figur 4.6 Overtid per politiårsverk i politidistriktene. Faste 2016-kroner. 2015-2016"/>
    <hyperlink ref="A22" location="'Figur 4.7'!A1" display="Figur 4.7 Overtid per årsverk i særorgan og andre enheter.  Faste 2016-kroner. 2015-2016"/>
    <hyperlink ref="A23" location="'Tabell 5.1'!A1" display="Tabell 5.1 EBA-utgifter i politidistrikt, særorgan og andre enheter. Tall i mill. kroner. 2016"/>
    <hyperlink ref="A24" location="'Figur 5.1'!A1" display="Figur 5.1 Utgifter til husleie som andel av totale driftsutgifter i politidistriktene. Prosent. 2016"/>
    <hyperlink ref="A25" location="'Figur 5.2'!A1" display="Figur 5.2 Utgifter til husleie per årsverk i politidistriktene. Tall i kroner. 2016"/>
    <hyperlink ref="A26" location="'Figur 5.3'!A1" display="Figur 5.3 Andel av driftsutgiftene til husleie i særorganene og andre enheter. Prosent. 2016"/>
    <hyperlink ref="A27" location="'Tabell 5.2'!A1" display="Tabell 5.2 Materiellutgifter i politidistrikt, særorgan og andre enheter. Tall i mill. kroner. 2016"/>
    <hyperlink ref="A28" location="'Figur 5.4'!A1" display="Figur 5.4 Utgifter til IKT-materiell per årsverk i politidistriktene. Tall i kroner. 2016"/>
    <hyperlink ref="A29" location="'Tabell 5.3'!A1" display="Tabell 5.3 Fordeling av utgifter til IKT-materiell. 2016"/>
    <hyperlink ref="A30" location="'Figur 5.5'!A1" display="Figur 5.5 Transportutgifter per årsverk i gamle politidistrikt. Tall i kroner. 2016"/>
    <hyperlink ref="A31" location="'Figur 5.6'!A1" display="Figur 5.6 Utgifter til innkjøp, drift og vedlikehold av bil i politidistriktene. 2009-2016. Tall i mill. kroner. Faste 2016-kroner"/>
    <hyperlink ref="A32" location="'Figur 5.7'!A1" display="Figur 5.7 Forholdet mellom utgifter til drift og vedlikehold og innkjøp av bil i politidistriktene. Gjennomsnitt for perioden 2009-2016"/>
    <hyperlink ref="A33" location="'Tab 5.4'!A1" display="Tabell 5.4 Antall og alder for kjøretøy i politiet.Per 31.12.2016"/>
    <hyperlink ref="A34" location="'Fig 5.8'!A1" display="Figur 5.8 Fordeling av operative biler som funksjon av alder (målt i år)"/>
    <hyperlink ref="A35" location="'Fig 5.9'!A1" display="Figur 5.9 Gjennomsnittlif alder på operative biler. Per 31.12.2016"/>
    <hyperlink ref="A36" location="'Fig 5.10'!A1" display="Figur 5.10 Antall politiårsverk per operativt kjøretøy. Per 31.12.2016"/>
    <hyperlink ref="A37" location="'Tabell 5.5'!A1" display="Tabell 5.5 Tjenesteutgifter i politidistrikt, særorgan og andre enheter. Kroner. 2016"/>
    <hyperlink ref="A38" location="'Figur 5.11'!A1" display="Figur 5.11 Andel av de totale utgiftene til IKT-tjenester fordelt på enheter. Prosent. 2016"/>
    <hyperlink ref="A39" location="'Fig 5.12'!A1" display="Figur 5.12 Tjenesteutgifter per årsverk i politidistriktene. Kroner. 2016"/>
    <hyperlink ref="A40" location="'Tabell 6.1'!A1" display="Tabell 6.1 Antall årsverk i politidistrikter, særorgan og andre enheter fordelt på stillingskategorier. 2011-2016"/>
    <hyperlink ref="A41" location="'Tabell 6.2'!A1" display="Tabell 6.2 Antall årsverk totalt fordelt på politidistrikt, særorgan og andre enheter. 1) 2011-2016"/>
    <hyperlink ref="A42" location="'Tabell 6.3'!A1" display="Tabell 6.3 Antall politiårsverk fordelt på politidistrikt, særorgan og andre enheter. 2011-2016"/>
    <hyperlink ref="A43" location="'Tabell 6.4'!A1" display="Tabell 6.4 Antall årsverk i politistillinger per 1 000 innbyggere. Politidistrikt. 2011-2016"/>
    <hyperlink ref="A44" location="'Tabell 6.5'!A1" display="Tabell 6.5 Antall årsverk totalt per 1 000 innbyggere. Politidistrikt. 2011-2016"/>
    <hyperlink ref="A45" location="'Tabell 6.6'!A1" display="Tabell 6.6 Fremskriving av nettotilgang av politiårsverk. 2010-2020"/>
    <hyperlink ref="A46" location="'Figur 6.1'!A1" display="Figur 6.1 Fremskriving av antall politiårsverk per 1 000 innbyggere. 2010-2020"/>
    <hyperlink ref="A47" location="'Figur 6.2'!A1" display="Figur 6.2 Årlig merkostnad ved oppbemanning av politiårsverk. Tall i mill. kroner. Faste 2016- kroner. 2017-2020"/>
    <hyperlink ref="A48" location="'Tabell 6.7'!A1" display="Tabell 6.7 Anslag på årsverkskostnad for politibetjent 1, politioverbetjent, rådgiver, seniorrådgiver og påtalejurister. Målt i 2016-kroner "/>
    <hyperlink ref="A49" location="'Tabell 9.1'!A1" display="Tabell 9.1 Antall årsverk i jurist stillinger fordelt på politidistrikt, særorgan og andre enheter. 2011-2016"/>
    <hyperlink ref="A50" location="'Tabell 9.2'!A1" display="Tabell 9.2 Antall årsverk i sivile stillinger fordelt på politidistrikt, særorgan og andre enheter. 2011-201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C40" sqref="C40"/>
    </sheetView>
  </sheetViews>
  <sheetFormatPr baseColWidth="10" defaultRowHeight="15" x14ac:dyDescent="0.25"/>
  <cols>
    <col min="1" max="1" width="18.140625" customWidth="1"/>
    <col min="2" max="2" width="21.7109375" customWidth="1"/>
    <col min="3" max="3" width="20.85546875" customWidth="1"/>
  </cols>
  <sheetData>
    <row r="1" spans="1:9" x14ac:dyDescent="0.25">
      <c r="A1" s="11"/>
      <c r="B1" s="11"/>
      <c r="C1" s="11"/>
      <c r="D1" s="11"/>
      <c r="E1" s="11"/>
      <c r="F1" s="11"/>
      <c r="G1" s="11"/>
      <c r="H1" s="11"/>
      <c r="I1" s="10"/>
    </row>
    <row r="2" spans="1:9" x14ac:dyDescent="0.25">
      <c r="A2" s="11" t="s">
        <v>191</v>
      </c>
      <c r="B2" s="11"/>
      <c r="C2" s="11"/>
      <c r="D2" s="11"/>
      <c r="E2" s="11"/>
      <c r="F2" s="11"/>
      <c r="G2" s="11"/>
      <c r="H2" s="11"/>
      <c r="I2" s="10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32" spans="1:2" ht="60" x14ac:dyDescent="0.25">
      <c r="A32" s="187" t="s">
        <v>243</v>
      </c>
      <c r="B32" s="187" t="s">
        <v>239</v>
      </c>
    </row>
    <row r="33" spans="1:2" x14ac:dyDescent="0.25">
      <c r="A33" s="15" t="s">
        <v>76</v>
      </c>
      <c r="B33" s="159">
        <v>0.87129035956952505</v>
      </c>
    </row>
    <row r="34" spans="1:2" x14ac:dyDescent="0.25">
      <c r="A34" s="15" t="s">
        <v>79</v>
      </c>
      <c r="B34" s="159">
        <v>0.87118465181426419</v>
      </c>
    </row>
    <row r="35" spans="1:2" x14ac:dyDescent="0.25">
      <c r="A35" s="15" t="s">
        <v>77</v>
      </c>
      <c r="B35" s="159">
        <v>0.87081382650984718</v>
      </c>
    </row>
    <row r="36" spans="1:2" x14ac:dyDescent="0.25">
      <c r="A36" s="15" t="s">
        <v>80</v>
      </c>
      <c r="B36" s="159">
        <v>0.86617085208779243</v>
      </c>
    </row>
    <row r="37" spans="1:2" x14ac:dyDescent="0.25">
      <c r="A37" s="15" t="s">
        <v>73</v>
      </c>
      <c r="B37" s="159">
        <v>0.86264893060162195</v>
      </c>
    </row>
    <row r="38" spans="1:2" x14ac:dyDescent="0.25">
      <c r="A38" s="15" t="s">
        <v>74</v>
      </c>
      <c r="B38" s="159">
        <v>0.8605123459815166</v>
      </c>
    </row>
    <row r="39" spans="1:2" x14ac:dyDescent="0.25">
      <c r="A39" s="15" t="s">
        <v>22</v>
      </c>
      <c r="B39" s="159">
        <v>0.85887072472084958</v>
      </c>
    </row>
    <row r="40" spans="1:2" x14ac:dyDescent="0.25">
      <c r="A40" s="15" t="s">
        <v>21</v>
      </c>
      <c r="B40" s="159">
        <v>0.85427236933595918</v>
      </c>
    </row>
    <row r="41" spans="1:2" x14ac:dyDescent="0.25">
      <c r="A41" s="15" t="s">
        <v>75</v>
      </c>
      <c r="B41" s="159">
        <v>0.84870623459060857</v>
      </c>
    </row>
    <row r="42" spans="1:2" x14ac:dyDescent="0.25">
      <c r="A42" s="15" t="s">
        <v>78</v>
      </c>
      <c r="B42" s="159">
        <v>0.84724753681669907</v>
      </c>
    </row>
    <row r="43" spans="1:2" x14ac:dyDescent="0.25">
      <c r="A43" s="15" t="s">
        <v>20</v>
      </c>
      <c r="B43" s="159">
        <v>0.8364942274936128</v>
      </c>
    </row>
    <row r="44" spans="1:2" x14ac:dyDescent="0.25">
      <c r="A44" s="15" t="s">
        <v>18</v>
      </c>
      <c r="B44" s="159">
        <v>0.82940270720433695</v>
      </c>
    </row>
    <row r="45" spans="1:2" x14ac:dyDescent="0.25">
      <c r="A45" s="15" t="s">
        <v>85</v>
      </c>
      <c r="B45" s="159">
        <v>0.79472055717469636</v>
      </c>
    </row>
  </sheetData>
  <sortState ref="A33:B45">
    <sortCondition descending="1" ref="B5:B17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7" workbookViewId="0">
      <selection activeCell="L32" sqref="L32"/>
    </sheetView>
  </sheetViews>
  <sheetFormatPr baseColWidth="10" defaultRowHeight="15" x14ac:dyDescent="0.25"/>
  <cols>
    <col min="1" max="1" width="15.7109375" style="6" customWidth="1"/>
    <col min="2" max="2" width="21" style="6" customWidth="1"/>
    <col min="3" max="3" width="20.7109375" style="6" customWidth="1"/>
    <col min="4" max="16384" width="11.42578125" style="6"/>
  </cols>
  <sheetData>
    <row r="1" spans="1:10" x14ac:dyDescent="0.25">
      <c r="A1" s="10"/>
      <c r="B1" s="10"/>
      <c r="C1" s="10"/>
      <c r="D1" s="10"/>
      <c r="E1" s="10"/>
      <c r="F1" s="10"/>
      <c r="G1" s="10"/>
      <c r="H1" s="10"/>
      <c r="I1" s="10"/>
      <c r="J1" s="138"/>
    </row>
    <row r="2" spans="1:10" x14ac:dyDescent="0.25">
      <c r="A2" s="259" t="s">
        <v>219</v>
      </c>
      <c r="B2" s="11"/>
      <c r="C2" s="11"/>
      <c r="D2" s="11"/>
      <c r="E2" s="11"/>
      <c r="F2" s="11"/>
      <c r="G2" s="11"/>
      <c r="H2" s="11"/>
      <c r="I2" s="11"/>
      <c r="J2" s="139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0" x14ac:dyDescent="0.25">
      <c r="A4" s="10"/>
      <c r="B4" s="10"/>
      <c r="C4" s="10"/>
      <c r="D4" s="10"/>
      <c r="E4" s="10"/>
      <c r="F4" s="10"/>
      <c r="G4" s="10"/>
      <c r="H4" s="10"/>
      <c r="I4" s="10"/>
    </row>
    <row r="19" spans="1:11" x14ac:dyDescent="0.25">
      <c r="K19" s="8"/>
    </row>
    <row r="30" spans="1:11" x14ac:dyDescent="0.25">
      <c r="A30" s="2"/>
    </row>
    <row r="31" spans="1:11" x14ac:dyDescent="0.25">
      <c r="A31" s="8"/>
    </row>
    <row r="32" spans="1:11" ht="45" x14ac:dyDescent="0.25">
      <c r="A32" s="176" t="s">
        <v>19</v>
      </c>
      <c r="B32" s="187" t="s">
        <v>248</v>
      </c>
      <c r="C32" s="188" t="s">
        <v>249</v>
      </c>
    </row>
    <row r="33" spans="1:3" x14ac:dyDescent="0.25">
      <c r="A33" s="160" t="s">
        <v>76</v>
      </c>
      <c r="B33" s="103">
        <v>102739.26922038897</v>
      </c>
      <c r="C33" s="160">
        <v>101896.38720431062</v>
      </c>
    </row>
    <row r="34" spans="1:3" x14ac:dyDescent="0.25">
      <c r="A34" s="160" t="s">
        <v>77</v>
      </c>
      <c r="B34" s="103">
        <v>107112.89191327213</v>
      </c>
      <c r="C34" s="160">
        <v>104333.82989490469</v>
      </c>
    </row>
    <row r="35" spans="1:3" x14ac:dyDescent="0.25">
      <c r="A35" s="160" t="s">
        <v>79</v>
      </c>
      <c r="B35" s="103">
        <v>117447.5191469297</v>
      </c>
      <c r="C35" s="160">
        <v>107072.60719641595</v>
      </c>
    </row>
    <row r="36" spans="1:3" x14ac:dyDescent="0.25">
      <c r="A36" s="160" t="s">
        <v>80</v>
      </c>
      <c r="B36" s="103">
        <v>108183.44838019506</v>
      </c>
      <c r="C36" s="160">
        <v>107089.31827310061</v>
      </c>
    </row>
    <row r="37" spans="1:3" x14ac:dyDescent="0.25">
      <c r="A37" s="160" t="s">
        <v>73</v>
      </c>
      <c r="B37" s="103">
        <v>108580.38783343407</v>
      </c>
      <c r="C37" s="160">
        <v>111693.15470694487</v>
      </c>
    </row>
    <row r="38" spans="1:3" x14ac:dyDescent="0.25">
      <c r="A38" s="160" t="s">
        <v>74</v>
      </c>
      <c r="B38" s="103">
        <v>114950.32954937882</v>
      </c>
      <c r="C38" s="160">
        <v>113333.13327582704</v>
      </c>
    </row>
    <row r="39" spans="1:3" x14ac:dyDescent="0.25">
      <c r="A39" s="160" t="s">
        <v>22</v>
      </c>
      <c r="B39" s="103">
        <v>111707.34568914777</v>
      </c>
      <c r="C39" s="160">
        <v>117484.41008949792</v>
      </c>
    </row>
    <row r="40" spans="1:3" x14ac:dyDescent="0.25">
      <c r="A40" s="160" t="s">
        <v>75</v>
      </c>
      <c r="B40" s="103">
        <v>112701.18903812695</v>
      </c>
      <c r="C40" s="160">
        <v>120404.23485545519</v>
      </c>
    </row>
    <row r="41" spans="1:3" x14ac:dyDescent="0.25">
      <c r="A41" s="160" t="s">
        <v>21</v>
      </c>
      <c r="B41" s="103">
        <v>125188.96979257041</v>
      </c>
      <c r="C41" s="160">
        <v>120466.94191612197</v>
      </c>
    </row>
    <row r="42" spans="1:3" x14ac:dyDescent="0.25">
      <c r="A42" s="160" t="s">
        <v>78</v>
      </c>
      <c r="B42" s="103">
        <v>128015.39882369812</v>
      </c>
      <c r="C42" s="160">
        <v>124937.0663019619</v>
      </c>
    </row>
    <row r="43" spans="1:3" x14ac:dyDescent="0.25">
      <c r="A43" s="160" t="s">
        <v>18</v>
      </c>
      <c r="B43" s="103">
        <v>176211.80142876113</v>
      </c>
      <c r="C43" s="160">
        <v>139633.23199481287</v>
      </c>
    </row>
    <row r="44" spans="1:3" x14ac:dyDescent="0.25">
      <c r="A44" s="160" t="s">
        <v>20</v>
      </c>
      <c r="B44" s="103">
        <v>156538.98988847743</v>
      </c>
      <c r="C44" s="160">
        <v>144290.4953422684</v>
      </c>
    </row>
    <row r="45" spans="1:3" x14ac:dyDescent="0.25">
      <c r="A45" s="160" t="s">
        <v>72</v>
      </c>
      <c r="B45" s="103">
        <v>163252.43849776036</v>
      </c>
      <c r="C45" s="160">
        <v>162535.17732661913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4"/>
  <sheetViews>
    <sheetView zoomScaleNormal="100" workbookViewId="0">
      <selection activeCell="I46" sqref="I46"/>
    </sheetView>
  </sheetViews>
  <sheetFormatPr baseColWidth="10" defaultRowHeight="15" x14ac:dyDescent="0.25"/>
  <cols>
    <col min="1" max="1" width="28.5703125" style="10" customWidth="1"/>
    <col min="2" max="2" width="22.42578125" style="10" customWidth="1"/>
    <col min="3" max="16384" width="11.42578125" style="10"/>
  </cols>
  <sheetData>
    <row r="2" spans="1:5" s="18" customFormat="1" x14ac:dyDescent="0.25">
      <c r="A2" s="11" t="s">
        <v>192</v>
      </c>
      <c r="B2" s="271"/>
      <c r="C2" s="271"/>
      <c r="D2" s="271"/>
      <c r="E2" s="271"/>
    </row>
    <row r="3" spans="1:5" ht="15.75" x14ac:dyDescent="0.25">
      <c r="A3" s="97"/>
      <c r="B3" s="98"/>
      <c r="C3" s="98"/>
      <c r="D3" s="98"/>
      <c r="E3" s="98"/>
    </row>
    <row r="12" spans="1:5" x14ac:dyDescent="0.25">
      <c r="E12" s="11"/>
    </row>
    <row r="28" spans="1:5" ht="30" x14ac:dyDescent="0.25">
      <c r="A28" s="189" t="s">
        <v>19</v>
      </c>
      <c r="B28" s="190" t="s">
        <v>244</v>
      </c>
      <c r="E28" s="131"/>
    </row>
    <row r="29" spans="1:5" x14ac:dyDescent="0.25">
      <c r="A29" s="35" t="s">
        <v>141</v>
      </c>
      <c r="B29" s="159">
        <v>0.82526423691580364</v>
      </c>
    </row>
    <row r="30" spans="1:5" x14ac:dyDescent="0.25">
      <c r="A30" s="35" t="s">
        <v>142</v>
      </c>
      <c r="B30" s="159">
        <v>0.81251170763805836</v>
      </c>
    </row>
    <row r="31" spans="1:5" x14ac:dyDescent="0.25">
      <c r="A31" s="35" t="s">
        <v>144</v>
      </c>
      <c r="B31" s="159">
        <v>0.80204964894472952</v>
      </c>
    </row>
    <row r="32" spans="1:5" x14ac:dyDescent="0.25">
      <c r="A32" s="35" t="s">
        <v>143</v>
      </c>
      <c r="B32" s="159">
        <v>0.80120610009234838</v>
      </c>
    </row>
    <row r="33" spans="1:5" x14ac:dyDescent="0.25">
      <c r="A33" s="35" t="s">
        <v>146</v>
      </c>
      <c r="B33" s="159">
        <v>0.79699045314534089</v>
      </c>
    </row>
    <row r="34" spans="1:5" x14ac:dyDescent="0.25">
      <c r="A34" s="35" t="s">
        <v>145</v>
      </c>
      <c r="B34" s="159">
        <v>0.79610940344296777</v>
      </c>
    </row>
    <row r="35" spans="1:5" x14ac:dyDescent="0.25">
      <c r="A35" s="35" t="s">
        <v>21</v>
      </c>
      <c r="B35" s="159">
        <v>0.79391055780256103</v>
      </c>
    </row>
    <row r="36" spans="1:5" x14ac:dyDescent="0.25">
      <c r="A36" s="35" t="s">
        <v>147</v>
      </c>
      <c r="B36" s="159">
        <v>0.78784319185292406</v>
      </c>
    </row>
    <row r="37" spans="1:5" x14ac:dyDescent="0.25">
      <c r="A37" s="35" t="s">
        <v>148</v>
      </c>
      <c r="B37" s="159">
        <v>0.78472118552351133</v>
      </c>
    </row>
    <row r="38" spans="1:5" x14ac:dyDescent="0.25">
      <c r="A38" s="35" t="s">
        <v>149</v>
      </c>
      <c r="B38" s="159">
        <v>0.78343807672627652</v>
      </c>
    </row>
    <row r="39" spans="1:5" x14ac:dyDescent="0.25">
      <c r="A39" s="35" t="s">
        <v>150</v>
      </c>
      <c r="B39" s="159">
        <v>0.77821730798362743</v>
      </c>
    </row>
    <row r="40" spans="1:5" x14ac:dyDescent="0.25">
      <c r="A40" s="35" t="s">
        <v>82</v>
      </c>
      <c r="B40" s="159">
        <v>0.76545600774705336</v>
      </c>
    </row>
    <row r="41" spans="1:5" x14ac:dyDescent="0.25">
      <c r="A41" s="35" t="s">
        <v>151</v>
      </c>
      <c r="B41" s="159">
        <v>0.75326820601175482</v>
      </c>
      <c r="E41" s="1"/>
    </row>
    <row r="42" spans="1:5" x14ac:dyDescent="0.25">
      <c r="E42" s="162"/>
    </row>
    <row r="43" spans="1:5" x14ac:dyDescent="0.25">
      <c r="E43" s="163"/>
    </row>
    <row r="44" spans="1:5" x14ac:dyDescent="0.25">
      <c r="E44" s="163"/>
    </row>
    <row r="45" spans="1:5" x14ac:dyDescent="0.25">
      <c r="E45" s="164"/>
    </row>
    <row r="46" spans="1:5" x14ac:dyDescent="0.25">
      <c r="E46" s="164"/>
    </row>
    <row r="47" spans="1:5" x14ac:dyDescent="0.25">
      <c r="E47" s="164"/>
    </row>
    <row r="48" spans="1:5" x14ac:dyDescent="0.25">
      <c r="E48" s="164"/>
    </row>
    <row r="49" spans="5:5" x14ac:dyDescent="0.25">
      <c r="E49" s="164"/>
    </row>
    <row r="50" spans="5:5" x14ac:dyDescent="0.25">
      <c r="E50" s="164"/>
    </row>
    <row r="51" spans="5:5" x14ac:dyDescent="0.25">
      <c r="E51" s="164"/>
    </row>
    <row r="52" spans="5:5" x14ac:dyDescent="0.25">
      <c r="E52" s="164"/>
    </row>
    <row r="53" spans="5:5" x14ac:dyDescent="0.25">
      <c r="E53" s="164"/>
    </row>
    <row r="54" spans="5:5" x14ac:dyDescent="0.25">
      <c r="E54" s="164"/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zoomScaleNormal="100" workbookViewId="0">
      <selection activeCell="H32" sqref="H32"/>
    </sheetView>
  </sheetViews>
  <sheetFormatPr baseColWidth="10" defaultRowHeight="15" x14ac:dyDescent="0.25"/>
  <cols>
    <col min="1" max="1" width="26.140625" style="10" customWidth="1"/>
    <col min="2" max="2" width="19.7109375" style="10" customWidth="1"/>
    <col min="3" max="16384" width="11.42578125" style="10"/>
  </cols>
  <sheetData>
    <row r="1" spans="1:7" s="11" customFormat="1" ht="15.75" x14ac:dyDescent="0.25">
      <c r="A1" s="97" t="s">
        <v>193</v>
      </c>
      <c r="B1" s="98"/>
      <c r="C1" s="98"/>
      <c r="D1" s="98"/>
      <c r="E1" s="98"/>
      <c r="F1" s="97"/>
      <c r="G1" s="97"/>
    </row>
    <row r="2" spans="1:7" ht="15.75" x14ac:dyDescent="0.25">
      <c r="A2" s="97"/>
      <c r="B2" s="98"/>
      <c r="C2" s="98"/>
      <c r="D2" s="98"/>
      <c r="E2" s="98"/>
      <c r="F2" s="97"/>
      <c r="G2" s="97"/>
    </row>
    <row r="15" spans="1:7" x14ac:dyDescent="0.25">
      <c r="B15" s="17"/>
      <c r="C15" s="99"/>
    </row>
    <row r="19" spans="1:5" x14ac:dyDescent="0.25">
      <c r="C19" s="11"/>
      <c r="D19" s="11"/>
      <c r="E19" s="11"/>
    </row>
    <row r="20" spans="1:5" ht="45" x14ac:dyDescent="0.25">
      <c r="A20" s="191" t="s">
        <v>238</v>
      </c>
      <c r="B20" s="192" t="s">
        <v>244</v>
      </c>
      <c r="E20" s="162"/>
    </row>
    <row r="21" spans="1:5" x14ac:dyDescent="0.25">
      <c r="A21" s="35" t="s">
        <v>15</v>
      </c>
      <c r="B21" s="159">
        <v>0.80547024161673175</v>
      </c>
      <c r="E21" s="163"/>
    </row>
    <row r="22" spans="1:5" x14ac:dyDescent="0.25">
      <c r="A22" s="35" t="s">
        <v>39</v>
      </c>
      <c r="B22" s="159">
        <v>0.79985024133045624</v>
      </c>
      <c r="E22" s="163"/>
    </row>
    <row r="23" spans="1:5" x14ac:dyDescent="0.25">
      <c r="A23" s="35" t="s">
        <v>13</v>
      </c>
      <c r="B23" s="159">
        <v>0.78443287409253115</v>
      </c>
      <c r="E23" s="163"/>
    </row>
    <row r="24" spans="1:5" x14ac:dyDescent="0.25">
      <c r="A24" s="35" t="s">
        <v>12</v>
      </c>
      <c r="B24" s="159">
        <v>0.75382359413151567</v>
      </c>
      <c r="E24" s="163"/>
    </row>
    <row r="25" spans="1:5" x14ac:dyDescent="0.25">
      <c r="A25" s="35" t="s">
        <v>11</v>
      </c>
      <c r="B25" s="159">
        <v>0.72038336120928759</v>
      </c>
      <c r="E25" s="163"/>
    </row>
    <row r="26" spans="1:5" x14ac:dyDescent="0.25">
      <c r="A26" s="35" t="s">
        <v>33</v>
      </c>
      <c r="B26" s="159">
        <v>0.61693908866017955</v>
      </c>
      <c r="E26" s="163"/>
    </row>
    <row r="27" spans="1:5" x14ac:dyDescent="0.25">
      <c r="A27" s="35" t="s">
        <v>14</v>
      </c>
      <c r="B27" s="159">
        <v>0.5999228286377295</v>
      </c>
      <c r="E27" s="163"/>
    </row>
    <row r="28" spans="1:5" x14ac:dyDescent="0.25">
      <c r="A28" s="35" t="s">
        <v>16</v>
      </c>
      <c r="B28" s="159">
        <v>0.5920267554731965</v>
      </c>
      <c r="E28" s="162"/>
    </row>
    <row r="29" spans="1:5" x14ac:dyDescent="0.25">
      <c r="A29" s="35" t="s">
        <v>32</v>
      </c>
      <c r="B29" s="159">
        <v>0.58593164606971382</v>
      </c>
      <c r="E29" s="163"/>
    </row>
    <row r="30" spans="1:5" x14ac:dyDescent="0.25">
      <c r="A30" s="35" t="s">
        <v>21</v>
      </c>
      <c r="B30" s="159">
        <v>0.54667210535939403</v>
      </c>
      <c r="E30" s="163"/>
    </row>
    <row r="31" spans="1:5" x14ac:dyDescent="0.25">
      <c r="A31" s="35" t="s">
        <v>34</v>
      </c>
      <c r="B31" s="159">
        <v>0.41914627241886654</v>
      </c>
      <c r="E31" s="164"/>
    </row>
    <row r="32" spans="1:5" x14ac:dyDescent="0.25">
      <c r="A32" s="35" t="s">
        <v>35</v>
      </c>
      <c r="B32" s="159">
        <v>0.21698364568979572</v>
      </c>
      <c r="E32" s="164"/>
    </row>
    <row r="35" spans="1:2" x14ac:dyDescent="0.25">
      <c r="A35" s="1"/>
    </row>
    <row r="36" spans="1:2" x14ac:dyDescent="0.25">
      <c r="A36" s="162"/>
      <c r="B36" s="260"/>
    </row>
    <row r="37" spans="1:2" x14ac:dyDescent="0.25">
      <c r="A37" s="163"/>
      <c r="B37" s="260"/>
    </row>
    <row r="38" spans="1:2" x14ac:dyDescent="0.25">
      <c r="A38" s="163"/>
      <c r="B38" s="260"/>
    </row>
    <row r="39" spans="1:2" x14ac:dyDescent="0.25">
      <c r="A39" s="163"/>
      <c r="B39" s="260"/>
    </row>
    <row r="40" spans="1:2" x14ac:dyDescent="0.25">
      <c r="A40" s="163"/>
      <c r="B40" s="260"/>
    </row>
    <row r="41" spans="1:2" x14ac:dyDescent="0.25">
      <c r="A41" s="163"/>
      <c r="B41" s="260"/>
    </row>
    <row r="42" spans="1:2" x14ac:dyDescent="0.25">
      <c r="A42" s="164"/>
      <c r="B42" s="260"/>
    </row>
    <row r="43" spans="1:2" x14ac:dyDescent="0.25">
      <c r="A43" s="164"/>
      <c r="B43" s="260"/>
    </row>
    <row r="44" spans="1:2" x14ac:dyDescent="0.25">
      <c r="A44" s="164"/>
      <c r="B44" s="260"/>
    </row>
    <row r="45" spans="1:2" x14ac:dyDescent="0.25">
      <c r="A45" s="164"/>
      <c r="B45" s="260"/>
    </row>
    <row r="46" spans="1:2" x14ac:dyDescent="0.25">
      <c r="A46" s="164"/>
      <c r="B46" s="260"/>
    </row>
    <row r="47" spans="1:2" x14ac:dyDescent="0.25">
      <c r="A47" s="164"/>
      <c r="B47" s="260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18" sqref="L18"/>
    </sheetView>
  </sheetViews>
  <sheetFormatPr baseColWidth="10" defaultRowHeight="15" x14ac:dyDescent="0.25"/>
  <cols>
    <col min="1" max="3" width="11.42578125" style="6"/>
    <col min="4" max="4" width="12.28515625" style="6" bestFit="1" customWidth="1"/>
    <col min="5" max="5" width="13.28515625" style="6" bestFit="1" customWidth="1"/>
    <col min="6" max="6" width="13.5703125" style="6" customWidth="1"/>
    <col min="7" max="7" width="12.85546875" style="6" customWidth="1"/>
    <col min="8" max="8" width="14.85546875" style="6" customWidth="1"/>
    <col min="9" max="16384" width="11.42578125" style="6"/>
  </cols>
  <sheetData>
    <row r="1" spans="1:7" x14ac:dyDescent="0.25">
      <c r="A1" s="11"/>
      <c r="B1" s="11"/>
      <c r="C1" s="11"/>
      <c r="D1" s="11"/>
      <c r="E1" s="11"/>
      <c r="F1" s="11"/>
      <c r="G1" s="10"/>
    </row>
    <row r="2" spans="1:7" x14ac:dyDescent="0.25">
      <c r="A2" s="11" t="s">
        <v>194</v>
      </c>
      <c r="B2" s="11"/>
      <c r="C2" s="11"/>
      <c r="D2" s="11"/>
      <c r="E2" s="11"/>
      <c r="F2" s="11"/>
      <c r="G2" s="10"/>
    </row>
    <row r="3" spans="1:7" x14ac:dyDescent="0.25">
      <c r="A3" s="10"/>
      <c r="B3" s="10"/>
      <c r="C3" s="10"/>
      <c r="D3" s="10"/>
      <c r="E3" s="10"/>
      <c r="F3" s="10"/>
      <c r="G3" s="10"/>
    </row>
    <row r="9" spans="1:7" x14ac:dyDescent="0.25">
      <c r="G9" s="2"/>
    </row>
    <row r="24" spans="1:7" x14ac:dyDescent="0.25">
      <c r="A24" s="193"/>
      <c r="B24" s="194">
        <v>2009</v>
      </c>
      <c r="C24" s="194">
        <v>2012</v>
      </c>
      <c r="D24" s="194">
        <v>2013</v>
      </c>
      <c r="E24" s="194">
        <v>2014</v>
      </c>
      <c r="F24" s="194">
        <v>2015</v>
      </c>
      <c r="G24" s="194">
        <v>2016</v>
      </c>
    </row>
    <row r="25" spans="1:7" x14ac:dyDescent="0.25">
      <c r="A25" s="113" t="s">
        <v>36</v>
      </c>
      <c r="B25" s="114">
        <v>4002.2367650000001</v>
      </c>
      <c r="C25" s="114">
        <v>4633.7659100000001</v>
      </c>
      <c r="D25" s="114">
        <v>5091.0130565204236</v>
      </c>
      <c r="E25" s="114">
        <v>5418.2638522406405</v>
      </c>
      <c r="F25" s="115">
        <v>5729.3516506399765</v>
      </c>
      <c r="G25" s="114">
        <v>5971</v>
      </c>
    </row>
    <row r="26" spans="1:7" x14ac:dyDescent="0.25">
      <c r="A26" s="113" t="s">
        <v>37</v>
      </c>
      <c r="B26" s="114">
        <v>499.110433</v>
      </c>
      <c r="C26" s="114">
        <v>570.53898100000004</v>
      </c>
      <c r="D26" s="114">
        <v>530.21488214999499</v>
      </c>
      <c r="E26" s="114">
        <v>550.65007780999065</v>
      </c>
      <c r="F26" s="115">
        <v>612.26491985999849</v>
      </c>
      <c r="G26" s="114">
        <v>652</v>
      </c>
    </row>
    <row r="27" spans="1:7" x14ac:dyDescent="0.25">
      <c r="A27" s="113" t="s">
        <v>38</v>
      </c>
      <c r="B27" s="114">
        <v>1821.6408220000001</v>
      </c>
      <c r="C27" s="114">
        <v>2284.3653370000002</v>
      </c>
      <c r="D27" s="114">
        <v>2531.9140643799965</v>
      </c>
      <c r="E27" s="114">
        <v>2607.9773371199863</v>
      </c>
      <c r="F27" s="115">
        <v>2987.4654451600522</v>
      </c>
      <c r="G27" s="114">
        <v>3196</v>
      </c>
    </row>
    <row r="28" spans="1:7" x14ac:dyDescent="0.25">
      <c r="A28" s="100" t="s">
        <v>17</v>
      </c>
      <c r="B28" s="101">
        <v>6322.9880210000001</v>
      </c>
      <c r="C28" s="101">
        <v>7488.6702285200008</v>
      </c>
      <c r="D28" s="101">
        <v>8153.142003050415</v>
      </c>
      <c r="E28" s="101">
        <v>8576.8912671706166</v>
      </c>
      <c r="F28" s="102">
        <v>9329.0820156600275</v>
      </c>
      <c r="G28" s="103">
        <f>SUM(G25:G27)</f>
        <v>9819</v>
      </c>
    </row>
  </sheetData>
  <pageMargins left="0.7" right="0.7" top="0.75" bottom="0.75" header="0.3" footer="0.3"/>
  <pageSetup paperSize="9" orientation="portrait" r:id="rId1"/>
  <ignoredErrors>
    <ignoredError sqref="G2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L19" sqref="L19"/>
    </sheetView>
  </sheetViews>
  <sheetFormatPr baseColWidth="10" defaultRowHeight="15" x14ac:dyDescent="0.25"/>
  <cols>
    <col min="1" max="1" width="12.28515625" style="6" bestFit="1" customWidth="1"/>
    <col min="2" max="3" width="11.42578125" style="6"/>
    <col min="4" max="4" width="15.7109375" style="6" bestFit="1" customWidth="1"/>
    <col min="5" max="16384" width="11.42578125" style="6"/>
  </cols>
  <sheetData>
    <row r="1" spans="1:8" x14ac:dyDescent="0.25">
      <c r="A1" s="10"/>
      <c r="B1" s="10"/>
      <c r="C1" s="10"/>
      <c r="D1" s="10"/>
      <c r="E1" s="10"/>
      <c r="F1" s="10"/>
      <c r="G1" s="10"/>
      <c r="H1" s="10"/>
    </row>
    <row r="2" spans="1:8" x14ac:dyDescent="0.25">
      <c r="A2" s="11" t="s">
        <v>195</v>
      </c>
      <c r="B2" s="11"/>
      <c r="C2" s="11"/>
      <c r="D2" s="11"/>
      <c r="E2" s="11"/>
      <c r="F2" s="11"/>
      <c r="G2" s="11"/>
      <c r="H2" s="10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2" sqref="A22:D22"/>
    </sheetView>
  </sheetViews>
  <sheetFormatPr baseColWidth="10" defaultRowHeight="15" x14ac:dyDescent="0.25"/>
  <cols>
    <col min="1" max="1" width="12.140625" style="6" customWidth="1"/>
    <col min="2" max="2" width="11.7109375" style="6" customWidth="1"/>
    <col min="3" max="3" width="11.85546875" style="6" customWidth="1"/>
    <col min="4" max="6" width="11.42578125" style="6"/>
    <col min="7" max="7" width="13.42578125" style="6" customWidth="1"/>
    <col min="8" max="16384" width="11.42578125" style="6"/>
  </cols>
  <sheetData>
    <row r="1" spans="1:1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1" t="s">
        <v>196</v>
      </c>
      <c r="B2" s="11"/>
      <c r="C2" s="11"/>
      <c r="D2" s="11"/>
      <c r="E2" s="11"/>
      <c r="F2" s="11"/>
      <c r="G2" s="11"/>
      <c r="H2" s="11"/>
      <c r="I2" s="10"/>
      <c r="J2" s="10"/>
    </row>
    <row r="3" spans="1:10" x14ac:dyDescent="0.25">
      <c r="A3" s="16"/>
      <c r="B3" s="16"/>
      <c r="C3" s="16"/>
      <c r="D3" s="7"/>
      <c r="H3" s="10"/>
    </row>
    <row r="4" spans="1:10" x14ac:dyDescent="0.25">
      <c r="A4" s="2"/>
      <c r="B4" s="2"/>
      <c r="C4" s="2"/>
      <c r="D4" s="2"/>
    </row>
    <row r="22" spans="1:4" x14ac:dyDescent="0.25">
      <c r="A22" s="175"/>
      <c r="B22" s="176" t="s">
        <v>36</v>
      </c>
      <c r="C22" s="176" t="s">
        <v>37</v>
      </c>
      <c r="D22" s="176" t="s">
        <v>38</v>
      </c>
    </row>
    <row r="23" spans="1:4" x14ac:dyDescent="0.25">
      <c r="A23" s="46">
        <v>2015</v>
      </c>
      <c r="B23" s="116">
        <v>538.37051767490289</v>
      </c>
      <c r="C23" s="116">
        <v>47.246155542889845</v>
      </c>
      <c r="D23" s="116">
        <v>84.878446814420911</v>
      </c>
    </row>
    <row r="24" spans="1:4" x14ac:dyDescent="0.25">
      <c r="A24" s="13">
        <v>2016</v>
      </c>
      <c r="B24" s="117">
        <v>522.29866451999692</v>
      </c>
      <c r="C24" s="117">
        <v>43.57893606999999</v>
      </c>
      <c r="D24" s="117">
        <v>89.677977520000013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F34" sqref="F34"/>
    </sheetView>
  </sheetViews>
  <sheetFormatPr baseColWidth="10" defaultRowHeight="15" x14ac:dyDescent="0.25"/>
  <cols>
    <col min="1" max="1" width="26.28515625" style="6" customWidth="1"/>
    <col min="2" max="2" width="27.5703125" style="6" bestFit="1" customWidth="1"/>
    <col min="3" max="3" width="28" style="6" bestFit="1" customWidth="1"/>
    <col min="4" max="16384" width="11.42578125" style="6"/>
  </cols>
  <sheetData>
    <row r="1" spans="1:6" x14ac:dyDescent="0.25">
      <c r="A1" s="11"/>
      <c r="B1" s="11"/>
      <c r="C1" s="11"/>
      <c r="D1" s="10"/>
      <c r="E1" s="10"/>
      <c r="F1" s="10"/>
    </row>
    <row r="2" spans="1:6" x14ac:dyDescent="0.25">
      <c r="A2" s="11" t="s">
        <v>197</v>
      </c>
      <c r="B2" s="11"/>
      <c r="C2" s="11"/>
      <c r="D2" s="10"/>
      <c r="E2" s="10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D4" s="2"/>
    </row>
    <row r="5" spans="1:6" x14ac:dyDescent="0.25">
      <c r="D5" s="2"/>
    </row>
    <row r="6" spans="1:6" x14ac:dyDescent="0.25">
      <c r="D6" s="2"/>
    </row>
    <row r="7" spans="1:6" x14ac:dyDescent="0.25">
      <c r="D7" s="2"/>
    </row>
    <row r="8" spans="1:6" x14ac:dyDescent="0.25">
      <c r="D8" s="2"/>
    </row>
    <row r="9" spans="1:6" x14ac:dyDescent="0.25">
      <c r="D9" s="2"/>
    </row>
    <row r="10" spans="1:6" x14ac:dyDescent="0.25">
      <c r="D10" s="2"/>
    </row>
    <row r="11" spans="1:6" x14ac:dyDescent="0.25">
      <c r="D11" s="2"/>
    </row>
    <row r="12" spans="1:6" x14ac:dyDescent="0.25">
      <c r="D12" s="2"/>
    </row>
    <row r="13" spans="1:6" x14ac:dyDescent="0.25">
      <c r="D13" s="2"/>
    </row>
    <row r="14" spans="1:6" x14ac:dyDescent="0.25">
      <c r="D14" s="2"/>
    </row>
    <row r="15" spans="1:6" x14ac:dyDescent="0.25">
      <c r="D15" s="2"/>
    </row>
    <row r="16" spans="1:6" x14ac:dyDescent="0.25">
      <c r="D16" s="2"/>
    </row>
    <row r="20" spans="1:3" x14ac:dyDescent="0.25">
      <c r="A20" s="176" t="s">
        <v>19</v>
      </c>
      <c r="B20" s="176" t="s">
        <v>221</v>
      </c>
      <c r="C20" s="176" t="s">
        <v>220</v>
      </c>
    </row>
    <row r="21" spans="1:3" x14ac:dyDescent="0.25">
      <c r="A21" s="15" t="s">
        <v>80</v>
      </c>
      <c r="B21" s="107">
        <v>46393.409687555926</v>
      </c>
      <c r="C21" s="35">
        <v>40017.875140825774</v>
      </c>
    </row>
    <row r="22" spans="1:3" x14ac:dyDescent="0.25">
      <c r="A22" s="15" t="s">
        <v>22</v>
      </c>
      <c r="B22" s="107">
        <v>45128.258011024904</v>
      </c>
      <c r="C22" s="35">
        <v>42191.218477713788</v>
      </c>
    </row>
    <row r="23" spans="1:3" x14ac:dyDescent="0.25">
      <c r="A23" s="15" t="s">
        <v>78</v>
      </c>
      <c r="B23" s="107">
        <v>46133.446712739744</v>
      </c>
      <c r="C23" s="35">
        <v>45729.82577230758</v>
      </c>
    </row>
    <row r="24" spans="1:3" x14ac:dyDescent="0.25">
      <c r="A24" s="15" t="s">
        <v>77</v>
      </c>
      <c r="B24" s="107">
        <v>49520.497812692505</v>
      </c>
      <c r="C24" s="35">
        <v>46917.365896638192</v>
      </c>
    </row>
    <row r="25" spans="1:3" x14ac:dyDescent="0.25">
      <c r="A25" s="15" t="s">
        <v>76</v>
      </c>
      <c r="B25" s="107">
        <v>47924.286271959565</v>
      </c>
      <c r="C25" s="35">
        <v>47526.121817091138</v>
      </c>
    </row>
    <row r="26" spans="1:3" x14ac:dyDescent="0.25">
      <c r="A26" s="15" t="s">
        <v>18</v>
      </c>
      <c r="B26" s="107">
        <v>56495.525897076761</v>
      </c>
      <c r="C26" s="35">
        <v>47750.683296582458</v>
      </c>
    </row>
    <row r="27" spans="1:3" x14ac:dyDescent="0.25">
      <c r="A27" s="15" t="s">
        <v>73</v>
      </c>
      <c r="B27" s="107">
        <v>57819.839282169632</v>
      </c>
      <c r="C27" s="35">
        <v>50909.016485525528</v>
      </c>
    </row>
    <row r="28" spans="1:3" x14ac:dyDescent="0.25">
      <c r="A28" s="15" t="s">
        <v>74</v>
      </c>
      <c r="B28" s="107">
        <v>56248.810366246624</v>
      </c>
      <c r="C28" s="35">
        <v>52136.102843326742</v>
      </c>
    </row>
    <row r="29" spans="1:3" x14ac:dyDescent="0.25">
      <c r="A29" s="15" t="s">
        <v>75</v>
      </c>
      <c r="B29" s="107">
        <v>55141.272957809531</v>
      </c>
      <c r="C29" s="35">
        <v>53546.289064650424</v>
      </c>
    </row>
    <row r="30" spans="1:3" x14ac:dyDescent="0.25">
      <c r="A30" s="15" t="s">
        <v>79</v>
      </c>
      <c r="B30" s="107">
        <v>57672.071541956888</v>
      </c>
      <c r="C30" s="35">
        <v>54939.346034950322</v>
      </c>
    </row>
    <row r="31" spans="1:3" x14ac:dyDescent="0.25">
      <c r="A31" s="48" t="s">
        <v>20</v>
      </c>
      <c r="B31" s="107">
        <v>69306.509085970334</v>
      </c>
      <c r="C31" s="35">
        <v>64386.569658695327</v>
      </c>
    </row>
    <row r="32" spans="1:3" x14ac:dyDescent="0.25">
      <c r="A32" s="15" t="s">
        <v>85</v>
      </c>
      <c r="B32" s="107">
        <v>74942.103074780782</v>
      </c>
      <c r="C32" s="35">
        <v>69310.368972455442</v>
      </c>
    </row>
  </sheetData>
  <sortState ref="A39:C50">
    <sortCondition ref="B3:B14"/>
  </sortState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M46" sqref="M46"/>
    </sheetView>
  </sheetViews>
  <sheetFormatPr baseColWidth="10" defaultRowHeight="15" x14ac:dyDescent="0.25"/>
  <cols>
    <col min="1" max="1" width="26.28515625" style="6" customWidth="1"/>
    <col min="2" max="2" width="18.140625" style="6" customWidth="1"/>
    <col min="3" max="3" width="20.85546875" style="6" customWidth="1"/>
    <col min="4" max="4" width="11.42578125" style="6"/>
    <col min="5" max="5" width="18.140625" style="6" customWidth="1"/>
    <col min="6" max="6" width="11.42578125" style="6"/>
    <col min="7" max="7" width="19.5703125" style="6" customWidth="1"/>
    <col min="8" max="16384" width="11.42578125" style="6"/>
  </cols>
  <sheetData>
    <row r="1" spans="1:1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25">
      <c r="A2" s="11" t="s">
        <v>198</v>
      </c>
      <c r="B2" s="11"/>
      <c r="C2" s="11"/>
      <c r="D2" s="10"/>
      <c r="E2" s="11"/>
      <c r="F2" s="10"/>
      <c r="G2" s="10"/>
      <c r="H2" s="127"/>
      <c r="I2" s="127"/>
      <c r="J2" s="10"/>
    </row>
    <row r="3" spans="1:10" x14ac:dyDescent="0.25">
      <c r="A3" s="10"/>
      <c r="B3" s="10"/>
      <c r="C3" s="10"/>
      <c r="D3" s="10"/>
      <c r="E3" s="261"/>
      <c r="F3" s="127"/>
      <c r="G3" s="134"/>
      <c r="H3" s="127"/>
      <c r="I3" s="127"/>
      <c r="J3" s="10"/>
    </row>
    <row r="4" spans="1:10" x14ac:dyDescent="0.25">
      <c r="A4" s="10"/>
      <c r="B4" s="10"/>
      <c r="C4" s="10"/>
      <c r="D4" s="10"/>
      <c r="E4" s="261"/>
      <c r="F4" s="10"/>
      <c r="G4" s="10"/>
      <c r="H4" s="127"/>
      <c r="I4" s="127"/>
      <c r="J4" s="10"/>
    </row>
    <row r="5" spans="1:10" x14ac:dyDescent="0.25">
      <c r="A5" s="10"/>
      <c r="B5" s="10"/>
      <c r="C5" s="10"/>
      <c r="D5" s="10"/>
      <c r="E5" s="261"/>
      <c r="F5" s="10"/>
      <c r="G5" s="10"/>
      <c r="H5" s="127"/>
      <c r="I5" s="127"/>
      <c r="J5" s="10"/>
    </row>
    <row r="6" spans="1:10" x14ac:dyDescent="0.25">
      <c r="A6" s="10"/>
      <c r="B6" s="10"/>
      <c r="C6" s="10"/>
      <c r="D6" s="10"/>
      <c r="E6" s="261"/>
      <c r="F6" s="127"/>
      <c r="G6" s="104"/>
      <c r="H6" s="127"/>
      <c r="I6" s="127"/>
      <c r="J6" s="10"/>
    </row>
    <row r="7" spans="1:10" x14ac:dyDescent="0.25">
      <c r="A7" s="10"/>
      <c r="B7" s="10"/>
      <c r="C7" s="10"/>
      <c r="D7" s="10"/>
      <c r="E7" s="261"/>
      <c r="F7" s="10"/>
      <c r="G7" s="10"/>
      <c r="H7" s="127"/>
      <c r="I7" s="127"/>
      <c r="J7" s="10"/>
    </row>
    <row r="8" spans="1:10" x14ac:dyDescent="0.25">
      <c r="A8" s="10"/>
      <c r="B8" s="10"/>
      <c r="C8" s="10"/>
      <c r="D8" s="10"/>
      <c r="E8" s="261"/>
      <c r="F8" s="10"/>
      <c r="G8" s="134"/>
      <c r="H8" s="127"/>
      <c r="I8" s="127"/>
      <c r="J8" s="10"/>
    </row>
    <row r="9" spans="1:10" x14ac:dyDescent="0.25">
      <c r="A9" s="10"/>
      <c r="B9" s="10"/>
      <c r="C9" s="10"/>
      <c r="D9" s="10"/>
      <c r="E9" s="261"/>
      <c r="F9" s="10"/>
      <c r="G9" s="134"/>
      <c r="H9" s="127"/>
      <c r="I9" s="127"/>
      <c r="J9" s="10"/>
    </row>
    <row r="10" spans="1:10" x14ac:dyDescent="0.25">
      <c r="A10" s="10"/>
      <c r="B10" s="10"/>
      <c r="C10" s="10"/>
      <c r="D10" s="10"/>
      <c r="E10" s="10"/>
      <c r="F10" s="10"/>
      <c r="G10" s="135"/>
      <c r="H10" s="127"/>
      <c r="I10" s="127"/>
      <c r="J10" s="10"/>
    </row>
    <row r="11" spans="1:10" x14ac:dyDescent="0.25">
      <c r="A11" s="10"/>
      <c r="B11" s="10"/>
      <c r="C11" s="10"/>
      <c r="D11" s="10"/>
      <c r="E11" s="261"/>
      <c r="F11" s="10"/>
      <c r="G11" s="10"/>
      <c r="H11" s="127"/>
      <c r="I11" s="127"/>
      <c r="J11" s="10"/>
    </row>
    <row r="12" spans="1:10" x14ac:dyDescent="0.25">
      <c r="A12" s="10"/>
      <c r="B12" s="10"/>
      <c r="C12" s="10"/>
      <c r="D12" s="10"/>
      <c r="E12" s="10"/>
      <c r="F12" s="10"/>
      <c r="G12" s="134"/>
      <c r="H12" s="127"/>
      <c r="I12" s="127"/>
      <c r="J12" s="10"/>
    </row>
    <row r="13" spans="1:10" x14ac:dyDescent="0.25">
      <c r="A13" s="119"/>
      <c r="B13" s="118"/>
      <c r="C13" s="127"/>
      <c r="D13" s="10"/>
      <c r="E13" s="10"/>
      <c r="F13" s="10"/>
      <c r="G13" s="10"/>
      <c r="H13" s="10"/>
      <c r="I13" s="10"/>
      <c r="J13" s="10"/>
    </row>
    <row r="14" spans="1:10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25">
      <c r="A16" s="10"/>
      <c r="B16" s="1"/>
      <c r="C16" s="10"/>
      <c r="D16" s="10"/>
      <c r="E16" s="10"/>
      <c r="F16" s="10"/>
      <c r="G16" s="10"/>
      <c r="H16" s="10"/>
      <c r="I16" s="10"/>
      <c r="J16" s="10"/>
    </row>
    <row r="17" spans="1:3" x14ac:dyDescent="0.25">
      <c r="B17" s="105"/>
    </row>
    <row r="18" spans="1:3" x14ac:dyDescent="0.25">
      <c r="B18" s="105"/>
    </row>
    <row r="19" spans="1:3" x14ac:dyDescent="0.25">
      <c r="B19" s="105"/>
    </row>
    <row r="20" spans="1:3" x14ac:dyDescent="0.25">
      <c r="B20" s="105"/>
    </row>
    <row r="21" spans="1:3" x14ac:dyDescent="0.25">
      <c r="B21" s="105"/>
    </row>
    <row r="22" spans="1:3" x14ac:dyDescent="0.25">
      <c r="B22" s="105"/>
    </row>
    <row r="23" spans="1:3" x14ac:dyDescent="0.25">
      <c r="B23" s="105"/>
    </row>
    <row r="24" spans="1:3" x14ac:dyDescent="0.25">
      <c r="B24" s="105"/>
    </row>
    <row r="25" spans="1:3" x14ac:dyDescent="0.25">
      <c r="B25" s="105"/>
    </row>
    <row r="26" spans="1:3" x14ac:dyDescent="0.25">
      <c r="B26" s="105"/>
    </row>
    <row r="28" spans="1:3" ht="30" x14ac:dyDescent="0.25">
      <c r="A28" s="176" t="s">
        <v>238</v>
      </c>
      <c r="B28" s="187" t="s">
        <v>221</v>
      </c>
      <c r="C28" s="187" t="s">
        <v>220</v>
      </c>
    </row>
    <row r="29" spans="1:3" x14ac:dyDescent="0.25">
      <c r="A29" s="142" t="s">
        <v>39</v>
      </c>
      <c r="B29" s="107">
        <v>507.19775108086895</v>
      </c>
      <c r="C29" s="107">
        <v>993.36130927402451</v>
      </c>
    </row>
    <row r="30" spans="1:3" x14ac:dyDescent="0.25">
      <c r="A30" s="142" t="s">
        <v>13</v>
      </c>
      <c r="B30" s="107">
        <v>3568.636699169268</v>
      </c>
      <c r="C30" s="107">
        <v>6539.2089852038362</v>
      </c>
    </row>
    <row r="31" spans="1:3" x14ac:dyDescent="0.25">
      <c r="A31" s="142" t="s">
        <v>33</v>
      </c>
      <c r="B31" s="107">
        <v>19566.499096050626</v>
      </c>
      <c r="C31" s="107">
        <v>11146.533553838195</v>
      </c>
    </row>
    <row r="32" spans="1:3" x14ac:dyDescent="0.25">
      <c r="A32" s="142" t="s">
        <v>152</v>
      </c>
      <c r="B32" s="107">
        <v>23969.24722800207</v>
      </c>
      <c r="C32" s="107">
        <v>20199.906604728953</v>
      </c>
    </row>
    <row r="33" spans="1:3" x14ac:dyDescent="0.25">
      <c r="A33" s="142" t="s">
        <v>32</v>
      </c>
      <c r="B33" s="107">
        <v>14566.595211682101</v>
      </c>
      <c r="C33" s="107">
        <v>20453.858859054435</v>
      </c>
    </row>
    <row r="34" spans="1:3" x14ac:dyDescent="0.25">
      <c r="A34" s="142" t="s">
        <v>41</v>
      </c>
      <c r="B34" s="107">
        <v>39107.948861591962</v>
      </c>
      <c r="C34" s="107">
        <v>21338.653157762306</v>
      </c>
    </row>
    <row r="35" spans="1:3" x14ac:dyDescent="0.25">
      <c r="A35" s="142" t="s">
        <v>11</v>
      </c>
      <c r="B35" s="107">
        <v>24849.968684327221</v>
      </c>
      <c r="C35" s="107">
        <v>23044.667801491058</v>
      </c>
    </row>
    <row r="36" spans="1:3" x14ac:dyDescent="0.25">
      <c r="A36" s="142" t="s">
        <v>16</v>
      </c>
      <c r="B36" s="107">
        <v>15058.619142723177</v>
      </c>
      <c r="C36" s="107">
        <v>25303.051840833028</v>
      </c>
    </row>
    <row r="37" spans="1:3" x14ac:dyDescent="0.25">
      <c r="A37" s="142" t="s">
        <v>181</v>
      </c>
      <c r="B37" s="107">
        <v>14566.595211682101</v>
      </c>
      <c r="C37" s="107">
        <v>33837.912906366277</v>
      </c>
    </row>
    <row r="38" spans="1:3" x14ac:dyDescent="0.25">
      <c r="A38" s="142" t="s">
        <v>14</v>
      </c>
      <c r="B38" s="107">
        <v>30936.323204577973</v>
      </c>
      <c r="C38" s="107">
        <v>48643.85</v>
      </c>
    </row>
    <row r="39" spans="1:3" x14ac:dyDescent="0.25">
      <c r="A39" s="142" t="s">
        <v>153</v>
      </c>
      <c r="B39" s="107">
        <v>110098.73276854592</v>
      </c>
      <c r="C39" s="107">
        <v>100161.843348761</v>
      </c>
    </row>
  </sheetData>
  <sortState ref="A42:C52">
    <sortCondition ref="B2:B12"/>
  </sortState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baseColWidth="10" defaultRowHeight="15" x14ac:dyDescent="0.25"/>
  <cols>
    <col min="1" max="1" width="13.42578125" customWidth="1"/>
    <col min="2" max="2" width="15.7109375" customWidth="1"/>
    <col min="4" max="4" width="14.5703125" customWidth="1"/>
    <col min="5" max="5" width="17.140625" customWidth="1"/>
    <col min="6" max="6" width="15.42578125" customWidth="1"/>
  </cols>
  <sheetData>
    <row r="1" spans="1:1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</row>
    <row r="2" spans="1:10" s="6" customForma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6" customFormat="1" x14ac:dyDescent="0.25">
      <c r="A3" s="11" t="s">
        <v>250</v>
      </c>
      <c r="B3" s="11"/>
      <c r="C3" s="11"/>
      <c r="D3" s="11"/>
      <c r="E3" s="11"/>
      <c r="F3" s="11"/>
      <c r="G3" s="10"/>
      <c r="H3" s="10"/>
      <c r="I3" s="10"/>
      <c r="J3" s="10"/>
    </row>
    <row r="4" spans="1:10" s="6" customForma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</row>
    <row r="6" spans="1:10" ht="45" x14ac:dyDescent="0.25">
      <c r="A6" s="196"/>
      <c r="B6" s="196" t="s">
        <v>19</v>
      </c>
      <c r="C6" s="196" t="s">
        <v>5</v>
      </c>
      <c r="D6" s="196" t="s">
        <v>61</v>
      </c>
      <c r="E6" s="196" t="s">
        <v>3</v>
      </c>
      <c r="F6" s="197" t="s">
        <v>63</v>
      </c>
    </row>
    <row r="7" spans="1:10" x14ac:dyDescent="0.25">
      <c r="A7" s="120" t="s">
        <v>64</v>
      </c>
      <c r="B7" s="35">
        <v>890815138.59000027</v>
      </c>
      <c r="C7" s="35">
        <v>107115060.17</v>
      </c>
      <c r="D7" s="35">
        <v>253786078.83999994</v>
      </c>
      <c r="E7" s="35">
        <v>1251716277.6000001</v>
      </c>
      <c r="F7" s="121">
        <f>E7/$E$12</f>
        <v>0.80719616263832905</v>
      </c>
    </row>
    <row r="8" spans="1:10" x14ac:dyDescent="0.25">
      <c r="A8" s="120" t="s">
        <v>65</v>
      </c>
      <c r="B8" s="35">
        <v>65796165.269999973</v>
      </c>
      <c r="C8" s="35">
        <v>6462021.2299999995</v>
      </c>
      <c r="D8" s="35">
        <v>18698731.949999999</v>
      </c>
      <c r="E8" s="35">
        <v>90956918.449999973</v>
      </c>
      <c r="F8" s="121">
        <f t="shared" ref="F8:F12" si="0">E8/$E$12</f>
        <v>5.8655525099522286E-2</v>
      </c>
    </row>
    <row r="9" spans="1:10" x14ac:dyDescent="0.25">
      <c r="A9" s="120" t="s">
        <v>66</v>
      </c>
      <c r="B9" s="35">
        <v>67807408.430000007</v>
      </c>
      <c r="C9" s="35">
        <v>7389274.2299999995</v>
      </c>
      <c r="D9" s="35">
        <v>13333483.559999999</v>
      </c>
      <c r="E9" s="35">
        <v>88530166.219999999</v>
      </c>
      <c r="F9" s="121">
        <f t="shared" si="0"/>
        <v>5.7090581731137034E-2</v>
      </c>
    </row>
    <row r="10" spans="1:10" x14ac:dyDescent="0.25">
      <c r="A10" s="120" t="s">
        <v>26</v>
      </c>
      <c r="B10" s="35">
        <v>28960486.510000002</v>
      </c>
      <c r="C10" s="35">
        <v>18276206.890000001</v>
      </c>
      <c r="D10" s="35">
        <v>39698020.220000014</v>
      </c>
      <c r="E10" s="35">
        <v>86934713.62000002</v>
      </c>
      <c r="F10" s="121">
        <f t="shared" si="0"/>
        <v>5.6061719808161492E-2</v>
      </c>
    </row>
    <row r="11" spans="1:10" x14ac:dyDescent="0.25">
      <c r="A11" s="120" t="s">
        <v>67</v>
      </c>
      <c r="B11" s="35">
        <v>17481036.180000011</v>
      </c>
      <c r="C11" s="35">
        <v>2154715.02</v>
      </c>
      <c r="D11" s="35">
        <v>12922689.489999998</v>
      </c>
      <c r="E11" s="35">
        <v>32558440.690000009</v>
      </c>
      <c r="F11" s="121">
        <f t="shared" si="0"/>
        <v>2.0996010722850119E-2</v>
      </c>
    </row>
    <row r="12" spans="1:10" x14ac:dyDescent="0.25">
      <c r="A12" s="122" t="s">
        <v>3</v>
      </c>
      <c r="B12" s="123">
        <v>1070860234.9800003</v>
      </c>
      <c r="C12" s="123">
        <v>141397277.54000002</v>
      </c>
      <c r="D12" s="123">
        <v>338439004.05999994</v>
      </c>
      <c r="E12" s="123">
        <v>1550696516.5800002</v>
      </c>
      <c r="F12" s="121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G34" sqref="G34"/>
    </sheetView>
  </sheetViews>
  <sheetFormatPr baseColWidth="10" defaultRowHeight="15" x14ac:dyDescent="0.25"/>
  <cols>
    <col min="1" max="1" width="28.85546875" style="10" customWidth="1"/>
    <col min="2" max="3" width="11.42578125" style="10"/>
    <col min="4" max="4" width="11.85546875" style="10" customWidth="1"/>
    <col min="5" max="12" width="11.42578125" style="10"/>
    <col min="13" max="13" width="12" style="10" bestFit="1" customWidth="1"/>
    <col min="14" max="14" width="12" style="10" customWidth="1"/>
    <col min="15" max="15" width="11.42578125" style="10"/>
    <col min="16" max="16" width="15.42578125" style="10" customWidth="1"/>
    <col min="17" max="18" width="11.42578125" style="10"/>
    <col min="19" max="19" width="18" style="10" customWidth="1"/>
    <col min="20" max="16384" width="11.42578125" style="10"/>
  </cols>
  <sheetData>
    <row r="1" spans="1:6" x14ac:dyDescent="0.25">
      <c r="A1" s="11"/>
      <c r="B1" s="11"/>
      <c r="C1" s="11"/>
      <c r="D1" s="11"/>
      <c r="E1" s="11"/>
      <c r="F1" s="11"/>
    </row>
    <row r="2" spans="1:6" x14ac:dyDescent="0.25">
      <c r="A2" s="11" t="s">
        <v>185</v>
      </c>
      <c r="B2" s="11"/>
      <c r="C2" s="11"/>
      <c r="D2" s="11"/>
      <c r="E2" s="11"/>
      <c r="F2" s="11"/>
    </row>
    <row r="5" spans="1:6" x14ac:dyDescent="0.25">
      <c r="D5" s="255"/>
    </row>
    <row r="22" spans="1:14" x14ac:dyDescent="0.25">
      <c r="A22" s="175"/>
      <c r="B22" s="176">
        <v>2007</v>
      </c>
      <c r="C22" s="176">
        <v>2008</v>
      </c>
      <c r="D22" s="176">
        <v>2009</v>
      </c>
      <c r="E22" s="176">
        <v>2010</v>
      </c>
      <c r="F22" s="176">
        <v>2011</v>
      </c>
      <c r="G22" s="176">
        <v>2012</v>
      </c>
      <c r="H22" s="176">
        <v>2013</v>
      </c>
      <c r="I22" s="176">
        <v>2014</v>
      </c>
      <c r="J22" s="176">
        <v>2015</v>
      </c>
      <c r="K22" s="176">
        <v>2016</v>
      </c>
    </row>
    <row r="23" spans="1:14" x14ac:dyDescent="0.25">
      <c r="A23" s="256" t="s">
        <v>0</v>
      </c>
      <c r="B23" s="140">
        <v>9040.3397470299988</v>
      </c>
      <c r="C23" s="140">
        <v>9782.9660710999979</v>
      </c>
      <c r="D23" s="140">
        <v>10438.204287</v>
      </c>
      <c r="E23" s="140">
        <v>11279.16176995</v>
      </c>
      <c r="F23" s="140">
        <v>11883.000437650002</v>
      </c>
      <c r="G23" s="140">
        <v>12331.948683890005</v>
      </c>
      <c r="H23" s="140">
        <v>13168</v>
      </c>
      <c r="I23" s="141">
        <v>13716.75</v>
      </c>
      <c r="J23" s="141">
        <v>14050.6</v>
      </c>
      <c r="K23" s="141">
        <v>14967.381959</v>
      </c>
      <c r="M23" s="255"/>
      <c r="N23" s="255"/>
    </row>
    <row r="24" spans="1:14" x14ac:dyDescent="0.25">
      <c r="A24" s="256" t="s">
        <v>1</v>
      </c>
      <c r="B24" s="140">
        <v>73.364849090000007</v>
      </c>
      <c r="C24" s="140">
        <v>70.873615629999989</v>
      </c>
      <c r="D24" s="140">
        <v>147.35818741999998</v>
      </c>
      <c r="E24" s="140">
        <v>183.61064548000002</v>
      </c>
      <c r="F24" s="140">
        <v>175.63000185000001</v>
      </c>
      <c r="G24" s="140">
        <v>192.19101107000003</v>
      </c>
      <c r="H24" s="140">
        <v>223</v>
      </c>
      <c r="I24" s="141">
        <v>278</v>
      </c>
      <c r="J24" s="141">
        <v>343.3</v>
      </c>
      <c r="K24" s="141">
        <v>403.85337399999997</v>
      </c>
    </row>
    <row r="25" spans="1:14" x14ac:dyDescent="0.25">
      <c r="A25" s="256" t="s">
        <v>62</v>
      </c>
      <c r="B25" s="140">
        <v>15.54799873</v>
      </c>
      <c r="C25" s="140">
        <v>21.15658655</v>
      </c>
      <c r="D25" s="140">
        <v>25.974288920000003</v>
      </c>
      <c r="E25" s="140">
        <v>21.751886110000001</v>
      </c>
      <c r="F25" s="140">
        <v>21.262478850000001</v>
      </c>
      <c r="G25" s="140">
        <v>23.43074266</v>
      </c>
      <c r="H25" s="140">
        <v>15</v>
      </c>
      <c r="I25" s="141">
        <v>21</v>
      </c>
      <c r="J25" s="141">
        <v>19</v>
      </c>
      <c r="K25" s="141">
        <v>15.418817000000001</v>
      </c>
    </row>
    <row r="26" spans="1:14" x14ac:dyDescent="0.25">
      <c r="A26" s="256" t="s">
        <v>2</v>
      </c>
      <c r="B26" s="140">
        <v>49.221592619999988</v>
      </c>
      <c r="C26" s="140">
        <v>50.433495049999991</v>
      </c>
      <c r="D26" s="140">
        <v>43.412130729999994</v>
      </c>
      <c r="E26" s="140">
        <v>51.047628939999996</v>
      </c>
      <c r="F26" s="140">
        <v>47.96937664</v>
      </c>
      <c r="G26" s="140">
        <v>82.857727740000016</v>
      </c>
      <c r="H26" s="140">
        <v>64</v>
      </c>
      <c r="I26" s="141">
        <v>72</v>
      </c>
      <c r="J26" s="141">
        <v>67</v>
      </c>
      <c r="K26" s="141">
        <v>94.898718000000002</v>
      </c>
    </row>
    <row r="27" spans="1:14" x14ac:dyDescent="0.25">
      <c r="A27" s="256" t="s">
        <v>3</v>
      </c>
      <c r="B27" s="140">
        <v>9178.4741874699994</v>
      </c>
      <c r="C27" s="140">
        <v>9925.4297683299974</v>
      </c>
      <c r="D27" s="140">
        <v>10654.948894069998</v>
      </c>
      <c r="E27" s="140">
        <v>11535.571930480002</v>
      </c>
      <c r="F27" s="140">
        <v>12127.862294990002</v>
      </c>
      <c r="G27" s="140">
        <v>12630.428165360005</v>
      </c>
      <c r="H27" s="140">
        <v>13471</v>
      </c>
      <c r="I27" s="141">
        <v>14087.75</v>
      </c>
      <c r="J27" s="141">
        <v>14479.9</v>
      </c>
      <c r="K27" s="141">
        <v>15481.552868000001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29" sqref="F29:F32"/>
    </sheetView>
  </sheetViews>
  <sheetFormatPr baseColWidth="10" defaultRowHeight="15" x14ac:dyDescent="0.25"/>
  <cols>
    <col min="1" max="1" width="23.85546875" style="6" customWidth="1"/>
    <col min="2" max="2" width="21.7109375" style="6" customWidth="1"/>
    <col min="3" max="16384" width="11.42578125" style="6"/>
  </cols>
  <sheetData>
    <row r="1" spans="1:9" x14ac:dyDescent="0.25">
      <c r="A1" s="11"/>
      <c r="B1" s="11"/>
      <c r="C1" s="11"/>
      <c r="D1" s="11"/>
      <c r="E1" s="11"/>
      <c r="F1" s="11"/>
      <c r="G1" s="10"/>
      <c r="H1" s="10"/>
      <c r="I1" s="10"/>
    </row>
    <row r="2" spans="1:9" x14ac:dyDescent="0.25">
      <c r="A2" s="11" t="s">
        <v>222</v>
      </c>
      <c r="B2" s="11"/>
      <c r="C2" s="11"/>
      <c r="D2" s="11"/>
      <c r="E2" s="11"/>
      <c r="F2" s="11"/>
      <c r="G2" s="11"/>
      <c r="H2" s="10"/>
      <c r="I2" s="10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20" spans="1:2" ht="45" x14ac:dyDescent="0.25">
      <c r="A20" s="187" t="s">
        <v>243</v>
      </c>
      <c r="B20" s="250" t="s">
        <v>240</v>
      </c>
    </row>
    <row r="21" spans="1:2" x14ac:dyDescent="0.25">
      <c r="A21" s="48" t="s">
        <v>155</v>
      </c>
      <c r="B21" s="161">
        <v>6.8113335252853471E-2</v>
      </c>
    </row>
    <row r="22" spans="1:2" x14ac:dyDescent="0.25">
      <c r="A22" s="48" t="s">
        <v>149</v>
      </c>
      <c r="B22" s="161">
        <v>7.7259523986548284E-2</v>
      </c>
    </row>
    <row r="23" spans="1:2" x14ac:dyDescent="0.25">
      <c r="A23" s="48" t="s">
        <v>143</v>
      </c>
      <c r="B23" s="161">
        <v>8.1886483031875734E-2</v>
      </c>
    </row>
    <row r="24" spans="1:2" x14ac:dyDescent="0.25">
      <c r="A24" s="48" t="s">
        <v>142</v>
      </c>
      <c r="B24" s="161">
        <v>8.2319705688773948E-2</v>
      </c>
    </row>
    <row r="25" spans="1:2" x14ac:dyDescent="0.25">
      <c r="A25" s="48" t="s">
        <v>82</v>
      </c>
      <c r="B25" s="161">
        <v>8.2802458929175496E-2</v>
      </c>
    </row>
    <row r="26" spans="1:2" x14ac:dyDescent="0.25">
      <c r="A26" s="15" t="s">
        <v>162</v>
      </c>
      <c r="B26" s="159">
        <v>8.3336238565745929E-2</v>
      </c>
    </row>
    <row r="27" spans="1:2" x14ac:dyDescent="0.25">
      <c r="A27" s="48" t="s">
        <v>156</v>
      </c>
      <c r="B27" s="161">
        <v>8.3830250890844185E-2</v>
      </c>
    </row>
    <row r="28" spans="1:2" x14ac:dyDescent="0.25">
      <c r="A28" s="48" t="s">
        <v>146</v>
      </c>
      <c r="B28" s="161">
        <v>8.5277420802735426E-2</v>
      </c>
    </row>
    <row r="29" spans="1:2" x14ac:dyDescent="0.25">
      <c r="A29" s="48" t="s">
        <v>148</v>
      </c>
      <c r="B29" s="161">
        <v>8.6801523434503244E-2</v>
      </c>
    </row>
    <row r="30" spans="1:2" x14ac:dyDescent="0.25">
      <c r="A30" s="48" t="s">
        <v>145</v>
      </c>
      <c r="B30" s="161">
        <v>8.7492862297136612E-2</v>
      </c>
    </row>
    <row r="31" spans="1:2" x14ac:dyDescent="0.25">
      <c r="A31" s="48" t="s">
        <v>150</v>
      </c>
      <c r="B31" s="161">
        <v>9.7272915750135552E-2</v>
      </c>
    </row>
    <row r="32" spans="1:2" x14ac:dyDescent="0.25">
      <c r="A32" s="48" t="s">
        <v>147</v>
      </c>
      <c r="B32" s="161">
        <v>9.7841610316788369E-2</v>
      </c>
    </row>
    <row r="33" spans="1:2" x14ac:dyDescent="0.25">
      <c r="A33" s="48" t="s">
        <v>151</v>
      </c>
      <c r="B33" s="161">
        <v>0.11112947504345412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K18" sqref="K18"/>
    </sheetView>
  </sheetViews>
  <sheetFormatPr baseColWidth="10" defaultRowHeight="15" x14ac:dyDescent="0.25"/>
  <cols>
    <col min="1" max="1" width="20.85546875" style="6" customWidth="1"/>
    <col min="2" max="2" width="18" style="6" customWidth="1"/>
    <col min="3" max="16384" width="11.42578125" style="6"/>
  </cols>
  <sheetData>
    <row r="1" spans="1:8" x14ac:dyDescent="0.25">
      <c r="A1" s="262"/>
      <c r="B1" s="262"/>
      <c r="C1" s="262"/>
      <c r="D1" s="262"/>
      <c r="E1" s="262"/>
      <c r="F1" s="262"/>
      <c r="G1" s="262"/>
      <c r="H1" s="10"/>
    </row>
    <row r="2" spans="1:8" x14ac:dyDescent="0.25">
      <c r="A2" s="262" t="s">
        <v>223</v>
      </c>
      <c r="B2" s="262"/>
      <c r="C2" s="262"/>
      <c r="D2" s="262"/>
      <c r="E2" s="262"/>
      <c r="F2" s="262"/>
      <c r="G2" s="262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A4" s="10"/>
      <c r="B4" s="10"/>
      <c r="C4" s="10"/>
      <c r="D4" s="10"/>
      <c r="E4" s="10"/>
      <c r="F4" s="10"/>
      <c r="G4" s="10"/>
      <c r="H4" s="10"/>
    </row>
    <row r="23" spans="1:2" x14ac:dyDescent="0.25">
      <c r="A23" s="176" t="s">
        <v>19</v>
      </c>
      <c r="B23" s="200" t="s">
        <v>224</v>
      </c>
    </row>
    <row r="24" spans="1:2" x14ac:dyDescent="0.25">
      <c r="A24" s="124" t="s">
        <v>155</v>
      </c>
      <c r="B24" s="107">
        <v>54539.103405884962</v>
      </c>
    </row>
    <row r="25" spans="1:2" x14ac:dyDescent="0.25">
      <c r="A25" s="124" t="s">
        <v>82</v>
      </c>
      <c r="B25" s="107">
        <v>65953.616099911262</v>
      </c>
    </row>
    <row r="26" spans="1:2" x14ac:dyDescent="0.25">
      <c r="A26" s="124" t="s">
        <v>143</v>
      </c>
      <c r="B26" s="107">
        <v>66842.048738184574</v>
      </c>
    </row>
    <row r="27" spans="1:2" x14ac:dyDescent="0.25">
      <c r="A27" s="124" t="s">
        <v>156</v>
      </c>
      <c r="B27" s="107">
        <v>67927.759216771243</v>
      </c>
    </row>
    <row r="28" spans="1:2" x14ac:dyDescent="0.25">
      <c r="A28" s="124" t="s">
        <v>146</v>
      </c>
      <c r="B28" s="107">
        <v>68410.229393339352</v>
      </c>
    </row>
    <row r="29" spans="1:2" x14ac:dyDescent="0.25">
      <c r="A29" s="124" t="s">
        <v>149</v>
      </c>
      <c r="B29" s="107">
        <v>68762.584736296645</v>
      </c>
    </row>
    <row r="30" spans="1:2" x14ac:dyDescent="0.25">
      <c r="A30" s="124" t="s">
        <v>142</v>
      </c>
      <c r="B30" s="107">
        <v>68845.938017475317</v>
      </c>
    </row>
    <row r="31" spans="1:2" x14ac:dyDescent="0.25">
      <c r="A31" s="124" t="s">
        <v>21</v>
      </c>
      <c r="B31" s="107">
        <v>69358.478265451544</v>
      </c>
    </row>
    <row r="32" spans="1:2" x14ac:dyDescent="0.25">
      <c r="A32" s="124" t="s">
        <v>145</v>
      </c>
      <c r="B32" s="107">
        <v>71520.549202127659</v>
      </c>
    </row>
    <row r="33" spans="1:2" x14ac:dyDescent="0.25">
      <c r="A33" s="124" t="s">
        <v>148</v>
      </c>
      <c r="B33" s="107">
        <v>71727.265005243142</v>
      </c>
    </row>
    <row r="34" spans="1:2" x14ac:dyDescent="0.25">
      <c r="A34" s="124" t="s">
        <v>147</v>
      </c>
      <c r="B34" s="107">
        <v>78458.386969222804</v>
      </c>
    </row>
    <row r="35" spans="1:2" x14ac:dyDescent="0.25">
      <c r="A35" s="124" t="s">
        <v>150</v>
      </c>
      <c r="B35" s="107">
        <v>81466.810979803893</v>
      </c>
    </row>
    <row r="36" spans="1:2" x14ac:dyDescent="0.25">
      <c r="A36" s="124" t="s">
        <v>151</v>
      </c>
      <c r="B36" s="107">
        <v>92083.980688274081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G18" sqref="G18"/>
    </sheetView>
  </sheetViews>
  <sheetFormatPr baseColWidth="10" defaultRowHeight="15" x14ac:dyDescent="0.25"/>
  <cols>
    <col min="1" max="1" width="28" style="6" customWidth="1"/>
    <col min="2" max="2" width="22.85546875" style="6" customWidth="1"/>
    <col min="3" max="16384" width="11.42578125" style="6"/>
  </cols>
  <sheetData>
    <row r="1" spans="1:11" x14ac:dyDescent="0.25">
      <c r="A1" s="11"/>
      <c r="B1" s="11"/>
      <c r="C1" s="11"/>
      <c r="D1" s="11"/>
      <c r="E1" s="11"/>
      <c r="F1" s="11"/>
      <c r="G1" s="10"/>
      <c r="H1" s="10"/>
      <c r="I1" s="10"/>
      <c r="J1" s="10"/>
      <c r="K1" s="10"/>
    </row>
    <row r="2" spans="1:11" x14ac:dyDescent="0.25">
      <c r="A2" s="11" t="s">
        <v>200</v>
      </c>
      <c r="B2" s="11"/>
      <c r="C2" s="11"/>
      <c r="D2" s="11"/>
      <c r="E2" s="11"/>
      <c r="F2" s="11"/>
      <c r="G2" s="10"/>
      <c r="H2" s="10"/>
      <c r="I2" s="10"/>
      <c r="J2" s="10"/>
      <c r="K2" s="10"/>
    </row>
    <row r="3" spans="1:1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19" spans="1:2" ht="30" x14ac:dyDescent="0.25">
      <c r="A19" s="251" t="s">
        <v>238</v>
      </c>
      <c r="B19" s="187" t="s">
        <v>241</v>
      </c>
    </row>
    <row r="20" spans="1:2" x14ac:dyDescent="0.25">
      <c r="A20" s="15" t="s">
        <v>16</v>
      </c>
      <c r="B20" s="159">
        <v>1.425933216237781E-2</v>
      </c>
    </row>
    <row r="21" spans="1:2" x14ac:dyDescent="0.25">
      <c r="A21" s="15" t="s">
        <v>35</v>
      </c>
      <c r="B21" s="159">
        <v>4.5550123247791854E-2</v>
      </c>
    </row>
    <row r="22" spans="1:2" x14ac:dyDescent="0.25">
      <c r="A22" s="15" t="s">
        <v>15</v>
      </c>
      <c r="B22" s="159">
        <v>4.7601383381480691E-2</v>
      </c>
    </row>
    <row r="23" spans="1:2" x14ac:dyDescent="0.25">
      <c r="A23" s="15" t="s">
        <v>39</v>
      </c>
      <c r="B23" s="159">
        <v>5.1381547564449098E-2</v>
      </c>
    </row>
    <row r="24" spans="1:2" x14ac:dyDescent="0.25">
      <c r="A24" s="15" t="s">
        <v>34</v>
      </c>
      <c r="B24" s="159">
        <v>5.9721659162784269E-2</v>
      </c>
    </row>
    <row r="25" spans="1:2" x14ac:dyDescent="0.25">
      <c r="A25" s="15" t="s">
        <v>32</v>
      </c>
      <c r="B25" s="159">
        <v>7.4991074691343418E-2</v>
      </c>
    </row>
    <row r="26" spans="1:2" x14ac:dyDescent="0.25">
      <c r="A26" s="15" t="s">
        <v>11</v>
      </c>
      <c r="B26" s="159">
        <v>9.9138412056337361E-2</v>
      </c>
    </row>
    <row r="27" spans="1:2" x14ac:dyDescent="0.25">
      <c r="A27" s="15" t="s">
        <v>12</v>
      </c>
      <c r="B27" s="159">
        <v>0.10589734162031952</v>
      </c>
    </row>
    <row r="28" spans="1:2" x14ac:dyDescent="0.25">
      <c r="A28" s="15" t="s">
        <v>13</v>
      </c>
      <c r="B28" s="159">
        <v>0.13551545301578527</v>
      </c>
    </row>
    <row r="29" spans="1:2" x14ac:dyDescent="0.25">
      <c r="A29" s="15" t="s">
        <v>33</v>
      </c>
      <c r="B29" s="159">
        <v>0.1805617073720989</v>
      </c>
    </row>
    <row r="30" spans="1:2" x14ac:dyDescent="0.25">
      <c r="A30" s="15" t="s">
        <v>93</v>
      </c>
      <c r="B30" s="159">
        <v>0.2165793106338145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E20" sqref="E20:E21"/>
    </sheetView>
  </sheetViews>
  <sheetFormatPr baseColWidth="10" defaultRowHeight="15" x14ac:dyDescent="0.25"/>
  <cols>
    <col min="1" max="1" width="24.5703125" style="6" customWidth="1"/>
    <col min="2" max="2" width="15.140625" style="6" customWidth="1"/>
    <col min="3" max="3" width="13.5703125" style="6" customWidth="1"/>
    <col min="4" max="4" width="16.5703125" style="6" customWidth="1"/>
    <col min="5" max="5" width="15.28515625" style="6" customWidth="1"/>
    <col min="6" max="6" width="15.7109375" style="6" customWidth="1"/>
    <col min="7" max="7" width="12.5703125" style="6" bestFit="1" customWidth="1"/>
    <col min="8" max="16384" width="11.42578125" style="6"/>
  </cols>
  <sheetData>
    <row r="1" spans="1:12" x14ac:dyDescent="0.25">
      <c r="A1" s="11"/>
      <c r="B1" s="11"/>
      <c r="C1" s="11"/>
      <c r="D1" s="11"/>
      <c r="E1" s="11"/>
      <c r="F1" s="10"/>
      <c r="G1" s="10"/>
      <c r="H1" s="10"/>
      <c r="I1" s="10"/>
      <c r="J1" s="10"/>
      <c r="K1" s="10"/>
      <c r="L1" s="10"/>
    </row>
    <row r="2" spans="1:12" x14ac:dyDescent="0.25">
      <c r="A2" s="11" t="s">
        <v>201</v>
      </c>
      <c r="B2" s="11"/>
      <c r="C2" s="11"/>
      <c r="D2" s="11"/>
      <c r="E2" s="11"/>
      <c r="F2" s="10"/>
      <c r="G2" s="10"/>
      <c r="H2" s="10"/>
      <c r="I2" s="10"/>
      <c r="J2" s="10"/>
      <c r="K2" s="10"/>
      <c r="L2" s="10"/>
    </row>
    <row r="3" spans="1:12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45" x14ac:dyDescent="0.25">
      <c r="A4" s="175"/>
      <c r="B4" s="187" t="s">
        <v>19</v>
      </c>
      <c r="C4" s="187" t="s">
        <v>5</v>
      </c>
      <c r="D4" s="187" t="s">
        <v>61</v>
      </c>
      <c r="E4" s="187" t="s">
        <v>3</v>
      </c>
      <c r="F4" s="187" t="s">
        <v>154</v>
      </c>
      <c r="G4" s="10"/>
      <c r="H4" s="10"/>
      <c r="I4" s="10"/>
      <c r="J4" s="10"/>
      <c r="K4" s="10"/>
      <c r="L4" s="10"/>
    </row>
    <row r="5" spans="1:12" x14ac:dyDescent="0.25">
      <c r="A5" s="48" t="s">
        <v>27</v>
      </c>
      <c r="B5" s="25">
        <v>301.37421428999909</v>
      </c>
      <c r="C5" s="25">
        <v>104.99475162000014</v>
      </c>
      <c r="D5" s="25">
        <v>446.18552438999927</v>
      </c>
      <c r="E5" s="25">
        <v>852.55449029999852</v>
      </c>
      <c r="F5" s="126">
        <v>0.49856699510888813</v>
      </c>
    </row>
    <row r="6" spans="1:12" x14ac:dyDescent="0.25">
      <c r="A6" s="48" t="s">
        <v>94</v>
      </c>
      <c r="B6" s="25">
        <v>295.41954487999902</v>
      </c>
      <c r="C6" s="25">
        <v>35.186084399999991</v>
      </c>
      <c r="D6" s="25">
        <v>45.530634680000013</v>
      </c>
      <c r="E6" s="25">
        <v>376.1362639599991</v>
      </c>
      <c r="F6" s="126">
        <v>0.21996145584551693</v>
      </c>
    </row>
    <row r="7" spans="1:12" x14ac:dyDescent="0.25">
      <c r="A7" s="48" t="s">
        <v>95</v>
      </c>
      <c r="B7" s="25">
        <v>124.21718110000033</v>
      </c>
      <c r="C7" s="25">
        <v>25.872425060000001</v>
      </c>
      <c r="D7" s="25">
        <v>54.92492107999999</v>
      </c>
      <c r="E7" s="25">
        <v>205.01452724000032</v>
      </c>
      <c r="F7" s="126">
        <v>0.1198908432981793</v>
      </c>
    </row>
    <row r="8" spans="1:12" x14ac:dyDescent="0.25">
      <c r="A8" s="48" t="s">
        <v>100</v>
      </c>
      <c r="B8" s="25">
        <v>38.655229259999942</v>
      </c>
      <c r="C8" s="25">
        <v>7.6224120700000011</v>
      </c>
      <c r="D8" s="25">
        <v>73.597346970000018</v>
      </c>
      <c r="E8" s="25">
        <v>119.87498829999996</v>
      </c>
      <c r="F8" s="126">
        <v>7.0101927073791634E-2</v>
      </c>
    </row>
    <row r="9" spans="1:12" x14ac:dyDescent="0.25">
      <c r="A9" s="48" t="s">
        <v>96</v>
      </c>
      <c r="B9" s="25">
        <v>75.726597490000159</v>
      </c>
      <c r="C9" s="25">
        <v>5.0147668399999983</v>
      </c>
      <c r="D9" s="25">
        <v>15.374363010000005</v>
      </c>
      <c r="E9" s="25">
        <v>96.115727340000149</v>
      </c>
      <c r="F9" s="126">
        <v>5.6207702742550623E-2</v>
      </c>
    </row>
    <row r="10" spans="1:12" x14ac:dyDescent="0.25">
      <c r="A10" s="48" t="s">
        <v>97</v>
      </c>
      <c r="B10" s="25">
        <v>33.954657739999931</v>
      </c>
      <c r="C10" s="25">
        <v>17.446698210000001</v>
      </c>
      <c r="D10" s="25">
        <v>13.940262889999998</v>
      </c>
      <c r="E10" s="25">
        <v>65.341618839999924</v>
      </c>
      <c r="F10" s="126">
        <v>3.8211252103247682E-2</v>
      </c>
    </row>
    <row r="11" spans="1:12" x14ac:dyDescent="0.25">
      <c r="A11" s="48" t="s">
        <v>98</v>
      </c>
      <c r="B11" s="25">
        <v>1.39837148</v>
      </c>
      <c r="C11" s="25">
        <v>2.9731384699999999</v>
      </c>
      <c r="D11" s="25">
        <v>6.2366578200000014</v>
      </c>
      <c r="E11" s="25">
        <v>10.608167770000001</v>
      </c>
      <c r="F11" s="126">
        <v>6.2035710196527063E-3</v>
      </c>
    </row>
    <row r="12" spans="1:12" x14ac:dyDescent="0.25">
      <c r="A12" s="48" t="s">
        <v>99</v>
      </c>
      <c r="B12" s="25">
        <v>0.24279973999999999</v>
      </c>
      <c r="C12" s="25">
        <v>-6.1995250000000002E-2</v>
      </c>
      <c r="D12" s="25">
        <v>-15.816702579999998</v>
      </c>
      <c r="E12" s="25">
        <v>-15.635898090000012</v>
      </c>
      <c r="F12" s="126">
        <v>-9.1437471918269977E-3</v>
      </c>
    </row>
    <row r="13" spans="1:12" x14ac:dyDescent="0.25">
      <c r="A13" s="46" t="s">
        <v>60</v>
      </c>
      <c r="B13" s="132">
        <v>870.98859597999831</v>
      </c>
      <c r="C13" s="132">
        <v>199.04828142000017</v>
      </c>
      <c r="D13" s="132">
        <v>639.97300825999935</v>
      </c>
      <c r="E13" s="132">
        <v>1710.009885659998</v>
      </c>
      <c r="F13" s="133">
        <v>1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K19" sqref="K19"/>
    </sheetView>
  </sheetViews>
  <sheetFormatPr baseColWidth="10" defaultRowHeight="15" x14ac:dyDescent="0.25"/>
  <cols>
    <col min="1" max="1" width="26.140625" style="6" customWidth="1"/>
    <col min="2" max="2" width="15.42578125" style="6" customWidth="1"/>
    <col min="3" max="3" width="14.85546875" style="6" customWidth="1"/>
    <col min="4" max="4" width="14.28515625" style="6" customWidth="1"/>
    <col min="5" max="5" width="12.5703125" style="6" bestFit="1" customWidth="1"/>
    <col min="6" max="6" width="18.42578125" style="6" customWidth="1"/>
    <col min="7" max="7" width="11.5703125" style="6" bestFit="1" customWidth="1"/>
    <col min="8" max="16384" width="11.42578125" style="6"/>
  </cols>
  <sheetData>
    <row r="1" spans="1:6" x14ac:dyDescent="0.25">
      <c r="A1" s="262"/>
      <c r="B1" s="262"/>
      <c r="C1" s="262"/>
      <c r="D1" s="262"/>
      <c r="E1" s="262"/>
      <c r="F1" s="10"/>
    </row>
    <row r="2" spans="1:6" x14ac:dyDescent="0.25">
      <c r="A2" s="262" t="s">
        <v>225</v>
      </c>
      <c r="B2" s="262"/>
      <c r="C2" s="262"/>
      <c r="D2" s="262"/>
      <c r="E2" s="262"/>
      <c r="F2" s="10"/>
    </row>
    <row r="3" spans="1:6" x14ac:dyDescent="0.25">
      <c r="A3" s="10"/>
      <c r="B3" s="10"/>
      <c r="C3" s="10"/>
      <c r="D3" s="10"/>
      <c r="E3" s="10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0"/>
      <c r="B5" s="10"/>
      <c r="C5" s="10"/>
      <c r="D5" s="10"/>
      <c r="E5" s="10"/>
      <c r="F5" s="10"/>
    </row>
    <row r="20" spans="1:2" ht="30" x14ac:dyDescent="0.25">
      <c r="A20" s="176" t="s">
        <v>19</v>
      </c>
      <c r="B20" s="187" t="s">
        <v>226</v>
      </c>
    </row>
    <row r="21" spans="1:2" x14ac:dyDescent="0.25">
      <c r="A21" s="124" t="s">
        <v>155</v>
      </c>
      <c r="B21" s="107">
        <v>19150.136583877273</v>
      </c>
    </row>
    <row r="22" spans="1:2" x14ac:dyDescent="0.25">
      <c r="A22" s="124" t="s">
        <v>150</v>
      </c>
      <c r="B22" s="107">
        <v>19433.927543630314</v>
      </c>
    </row>
    <row r="23" spans="1:2" x14ac:dyDescent="0.25">
      <c r="A23" s="124" t="s">
        <v>142</v>
      </c>
      <c r="B23" s="107">
        <v>20017.900583423849</v>
      </c>
    </row>
    <row r="24" spans="1:2" x14ac:dyDescent="0.25">
      <c r="A24" s="124" t="s">
        <v>147</v>
      </c>
      <c r="B24" s="107">
        <v>20617.67941168799</v>
      </c>
    </row>
    <row r="25" spans="1:2" x14ac:dyDescent="0.25">
      <c r="A25" s="124" t="s">
        <v>156</v>
      </c>
      <c r="B25" s="107">
        <v>21101.015173682252</v>
      </c>
    </row>
    <row r="26" spans="1:2" x14ac:dyDescent="0.25">
      <c r="A26" s="124" t="s">
        <v>146</v>
      </c>
      <c r="B26" s="107">
        <v>22656.667430341269</v>
      </c>
    </row>
    <row r="27" spans="1:2" x14ac:dyDescent="0.25">
      <c r="A27" s="124" t="s">
        <v>21</v>
      </c>
      <c r="B27" s="107">
        <v>23464.864915391943</v>
      </c>
    </row>
    <row r="28" spans="1:2" x14ac:dyDescent="0.25">
      <c r="A28" s="124" t="s">
        <v>145</v>
      </c>
      <c r="B28" s="107">
        <v>24162.14236250503</v>
      </c>
    </row>
    <row r="29" spans="1:2" x14ac:dyDescent="0.25">
      <c r="A29" s="124" t="s">
        <v>143</v>
      </c>
      <c r="B29" s="107">
        <v>24492.272467465154</v>
      </c>
    </row>
    <row r="30" spans="1:2" x14ac:dyDescent="0.25">
      <c r="A30" s="124" t="s">
        <v>151</v>
      </c>
      <c r="B30" s="107">
        <v>25243.323244802628</v>
      </c>
    </row>
    <row r="31" spans="1:2" x14ac:dyDescent="0.25">
      <c r="A31" s="124" t="s">
        <v>148</v>
      </c>
      <c r="B31" s="107">
        <v>26386.659637925186</v>
      </c>
    </row>
    <row r="32" spans="1:2" x14ac:dyDescent="0.25">
      <c r="A32" s="124" t="s">
        <v>149</v>
      </c>
      <c r="B32" s="107">
        <v>27199.963811821097</v>
      </c>
    </row>
    <row r="33" spans="1:2" x14ac:dyDescent="0.25">
      <c r="A33" s="124" t="s">
        <v>82</v>
      </c>
      <c r="B33" s="107">
        <v>31443.292941735501</v>
      </c>
    </row>
  </sheetData>
  <sortState ref="A45:B57">
    <sortCondition ref="B45:B57"/>
  </sortState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topLeftCell="B1" workbookViewId="0">
      <selection activeCell="K16" sqref="K16"/>
    </sheetView>
  </sheetViews>
  <sheetFormatPr baseColWidth="10" defaultRowHeight="15" x14ac:dyDescent="0.25"/>
  <cols>
    <col min="2" max="2" width="15.7109375" customWidth="1"/>
    <col min="5" max="5" width="16.7109375" customWidth="1"/>
  </cols>
  <sheetData>
    <row r="1" spans="2:10" x14ac:dyDescent="0.25">
      <c r="B1" s="11"/>
      <c r="C1" s="11"/>
      <c r="D1" s="11"/>
      <c r="E1" s="11"/>
      <c r="F1" s="11"/>
      <c r="G1" s="10"/>
      <c r="H1" s="10"/>
      <c r="I1" s="10"/>
      <c r="J1" s="10"/>
    </row>
    <row r="2" spans="2:10" x14ac:dyDescent="0.25">
      <c r="B2" s="11" t="s">
        <v>227</v>
      </c>
      <c r="C2" s="11"/>
      <c r="D2" s="11"/>
      <c r="E2" s="11"/>
      <c r="F2" s="11"/>
      <c r="G2" s="10"/>
      <c r="H2" s="10"/>
      <c r="I2" s="10"/>
      <c r="J2" s="10"/>
    </row>
    <row r="3" spans="2:10" x14ac:dyDescent="0.25">
      <c r="B3" s="10"/>
      <c r="C3" s="10"/>
      <c r="D3" s="10"/>
      <c r="E3" s="10"/>
      <c r="F3" s="10"/>
      <c r="G3" s="10"/>
      <c r="H3" s="10"/>
      <c r="I3" s="10"/>
      <c r="J3" s="10"/>
    </row>
    <row r="7" spans="2:10" x14ac:dyDescent="0.25">
      <c r="B7" s="280"/>
      <c r="C7" s="281" t="s">
        <v>19</v>
      </c>
      <c r="D7" s="281" t="s">
        <v>5</v>
      </c>
      <c r="E7" s="281" t="s">
        <v>61</v>
      </c>
      <c r="F7" s="281" t="s">
        <v>17</v>
      </c>
    </row>
    <row r="8" spans="2:10" ht="45" customHeight="1" x14ac:dyDescent="0.25">
      <c r="B8" s="263" t="s">
        <v>101</v>
      </c>
      <c r="C8" s="33">
        <v>0.10405105078830178</v>
      </c>
      <c r="D8" s="33">
        <v>1.0606142801286704E-2</v>
      </c>
      <c r="E8" s="33">
        <v>5.868013984935555E-2</v>
      </c>
      <c r="F8" s="33">
        <v>0.17333733343894403</v>
      </c>
    </row>
    <row r="9" spans="2:10" x14ac:dyDescent="0.25">
      <c r="B9" s="249" t="s">
        <v>102</v>
      </c>
      <c r="C9" s="33">
        <v>0.21541155964749728</v>
      </c>
      <c r="D9" s="33">
        <v>6.167917612104333E-2</v>
      </c>
      <c r="E9" s="33">
        <v>0.20193084536968522</v>
      </c>
      <c r="F9" s="33">
        <v>0.47902158113822579</v>
      </c>
    </row>
    <row r="10" spans="2:10" x14ac:dyDescent="0.25">
      <c r="B10" s="249" t="s">
        <v>103</v>
      </c>
      <c r="C10" s="33">
        <v>3.403293468056233E-2</v>
      </c>
      <c r="D10" s="33">
        <v>5.0867808314210713E-2</v>
      </c>
      <c r="E10" s="33">
        <v>0.26274034242805749</v>
      </c>
      <c r="F10" s="33">
        <v>0.34764108542283056</v>
      </c>
    </row>
    <row r="11" spans="2:10" x14ac:dyDescent="0.25">
      <c r="B11" s="264" t="s">
        <v>17</v>
      </c>
      <c r="C11" s="40">
        <v>0.35349554511636139</v>
      </c>
      <c r="D11" s="40">
        <v>0.12315312723654075</v>
      </c>
      <c r="E11" s="40">
        <v>0.52335132764709824</v>
      </c>
      <c r="F11" s="40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30" sqref="E30"/>
    </sheetView>
  </sheetViews>
  <sheetFormatPr baseColWidth="10" defaultRowHeight="15" x14ac:dyDescent="0.25"/>
  <cols>
    <col min="1" max="1" width="19.7109375" style="6" customWidth="1"/>
    <col min="2" max="2" width="16.28515625" style="6" customWidth="1"/>
    <col min="3" max="3" width="19.140625" style="6" customWidth="1"/>
    <col min="4" max="9" width="11.42578125" style="6"/>
    <col min="10" max="10" width="18.28515625" style="6" customWidth="1"/>
    <col min="11" max="16384" width="11.42578125" style="6"/>
  </cols>
  <sheetData>
    <row r="1" spans="1:7" x14ac:dyDescent="0.25">
      <c r="A1" s="11"/>
      <c r="B1" s="265"/>
      <c r="C1" s="11"/>
      <c r="D1" s="11"/>
      <c r="E1" s="11"/>
      <c r="F1" s="11"/>
      <c r="G1" s="10"/>
    </row>
    <row r="2" spans="1:7" x14ac:dyDescent="0.25">
      <c r="A2" s="11" t="s">
        <v>228</v>
      </c>
      <c r="B2" s="11"/>
      <c r="C2" s="11"/>
      <c r="D2" s="11"/>
      <c r="E2" s="11"/>
      <c r="F2" s="11"/>
      <c r="G2" s="10"/>
    </row>
    <row r="3" spans="1:7" x14ac:dyDescent="0.25">
      <c r="A3" s="10"/>
      <c r="B3" s="118"/>
      <c r="C3" s="10"/>
      <c r="D3" s="10"/>
      <c r="E3" s="10"/>
      <c r="F3" s="10"/>
      <c r="G3" s="10"/>
    </row>
    <row r="4" spans="1:7" x14ac:dyDescent="0.25">
      <c r="B4" s="118"/>
    </row>
    <row r="5" spans="1:7" x14ac:dyDescent="0.25">
      <c r="B5" s="118"/>
    </row>
    <row r="6" spans="1:7" x14ac:dyDescent="0.25">
      <c r="B6" s="118"/>
    </row>
    <row r="7" spans="1:7" x14ac:dyDescent="0.25">
      <c r="B7" s="118"/>
    </row>
    <row r="8" spans="1:7" x14ac:dyDescent="0.25">
      <c r="B8" s="118"/>
    </row>
    <row r="9" spans="1:7" x14ac:dyDescent="0.25">
      <c r="B9" s="118"/>
    </row>
    <row r="10" spans="1:7" x14ac:dyDescent="0.25">
      <c r="B10" s="10"/>
    </row>
    <row r="11" spans="1:7" x14ac:dyDescent="0.25">
      <c r="B11" s="10"/>
    </row>
    <row r="21" spans="1:7" ht="45" x14ac:dyDescent="0.25">
      <c r="A21" s="176" t="s">
        <v>19</v>
      </c>
      <c r="B21" s="187" t="s">
        <v>242</v>
      </c>
      <c r="C21" s="187" t="s">
        <v>253</v>
      </c>
      <c r="G21" s="131"/>
    </row>
    <row r="22" spans="1:7" x14ac:dyDescent="0.25">
      <c r="A22" s="124" t="s">
        <v>142</v>
      </c>
      <c r="B22" s="125">
        <v>13716.171833466775</v>
      </c>
      <c r="C22" s="107">
        <v>13716.171833466775</v>
      </c>
    </row>
    <row r="23" spans="1:7" x14ac:dyDescent="0.25">
      <c r="A23" s="124" t="s">
        <v>155</v>
      </c>
      <c r="B23" s="125">
        <v>18005.596585365871</v>
      </c>
      <c r="C23" s="107">
        <v>18005.596585365871</v>
      </c>
    </row>
    <row r="24" spans="1:7" x14ac:dyDescent="0.25">
      <c r="A24" s="124" t="s">
        <v>143</v>
      </c>
      <c r="B24" s="125">
        <v>20562.949863813243</v>
      </c>
      <c r="C24" s="107">
        <v>20562.949863813243</v>
      </c>
    </row>
    <row r="25" spans="1:7" x14ac:dyDescent="0.25">
      <c r="A25" s="124" t="s">
        <v>156</v>
      </c>
      <c r="B25" s="125">
        <v>20907.224315843636</v>
      </c>
      <c r="C25" s="107">
        <v>20907.224315843636</v>
      </c>
    </row>
    <row r="26" spans="1:7" x14ac:dyDescent="0.25">
      <c r="A26" s="124" t="s">
        <v>146</v>
      </c>
      <c r="B26" s="125">
        <v>21405.608756692458</v>
      </c>
      <c r="C26" s="107">
        <v>21405.608756692458</v>
      </c>
    </row>
    <row r="27" spans="1:7" x14ac:dyDescent="0.25">
      <c r="A27" s="124" t="s">
        <v>147</v>
      </c>
      <c r="B27" s="125">
        <v>21561.40046062406</v>
      </c>
      <c r="C27" s="107">
        <v>21561.40046062406</v>
      </c>
    </row>
    <row r="28" spans="1:7" x14ac:dyDescent="0.25">
      <c r="A28" s="124" t="s">
        <v>145</v>
      </c>
      <c r="B28" s="125">
        <v>21645.031204516916</v>
      </c>
      <c r="C28" s="107">
        <v>21645.031204516916</v>
      </c>
    </row>
    <row r="29" spans="1:7" x14ac:dyDescent="0.25">
      <c r="A29" s="124" t="s">
        <v>148</v>
      </c>
      <c r="B29" s="125">
        <v>26137.943757961792</v>
      </c>
      <c r="C29" s="107">
        <v>26137.943757961792</v>
      </c>
    </row>
    <row r="30" spans="1:7" x14ac:dyDescent="0.25">
      <c r="A30" s="124" t="s">
        <v>151</v>
      </c>
      <c r="B30" s="125">
        <v>26397.717129909364</v>
      </c>
      <c r="C30" s="107">
        <v>26397.717129909364</v>
      </c>
    </row>
    <row r="31" spans="1:7" x14ac:dyDescent="0.25">
      <c r="A31" s="124" t="s">
        <v>150</v>
      </c>
      <c r="B31" s="125">
        <v>27165.991111111111</v>
      </c>
      <c r="C31" s="107">
        <v>27165.991111111111</v>
      </c>
    </row>
    <row r="32" spans="1:7" x14ac:dyDescent="0.25">
      <c r="A32" s="124" t="s">
        <v>82</v>
      </c>
      <c r="B32" s="125">
        <v>28547.823650793656</v>
      </c>
      <c r="C32" s="107">
        <v>28547.823650793656</v>
      </c>
    </row>
    <row r="33" spans="1:3" x14ac:dyDescent="0.25">
      <c r="A33" s="124" t="s">
        <v>149</v>
      </c>
      <c r="B33" s="107">
        <v>8148.0121965124081</v>
      </c>
      <c r="C33" s="107">
        <v>28894.733759221999</v>
      </c>
    </row>
  </sheetData>
  <sortState ref="A33:D44">
    <sortCondition ref="D33:D44"/>
  </sortState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B31" sqref="B31"/>
    </sheetView>
  </sheetViews>
  <sheetFormatPr baseColWidth="10" defaultRowHeight="15" x14ac:dyDescent="0.25"/>
  <cols>
    <col min="1" max="1" width="24.42578125" customWidth="1"/>
    <col min="2" max="2" width="14.140625" customWidth="1"/>
    <col min="3" max="6" width="13.5703125" bestFit="1" customWidth="1"/>
    <col min="7" max="7" width="15" customWidth="1"/>
    <col min="8" max="8" width="15.140625" customWidth="1"/>
    <col min="9" max="9" width="16.42578125" customWidth="1"/>
  </cols>
  <sheetData>
    <row r="1" spans="1:17" x14ac:dyDescent="0.25">
      <c r="A1" s="11"/>
      <c r="B1" s="11"/>
      <c r="C1" s="11"/>
      <c r="D1" s="11"/>
      <c r="E1" s="11"/>
      <c r="F1" s="11"/>
      <c r="G1" s="11"/>
      <c r="H1" s="11"/>
      <c r="I1" s="10"/>
    </row>
    <row r="2" spans="1:17" x14ac:dyDescent="0.25">
      <c r="A2" s="11" t="s">
        <v>230</v>
      </c>
      <c r="B2" s="11"/>
      <c r="C2" s="11"/>
      <c r="D2" s="11"/>
      <c r="E2" s="11"/>
      <c r="F2" s="11"/>
      <c r="G2" s="11"/>
      <c r="H2" s="11"/>
      <c r="I2" s="10"/>
      <c r="J2" s="6"/>
    </row>
    <row r="3" spans="1:17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17" x14ac:dyDescent="0.25">
      <c r="B4" s="3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L5" s="6"/>
      <c r="M5" s="6"/>
      <c r="N5" s="6"/>
      <c r="O5" s="6"/>
      <c r="P5" s="6"/>
      <c r="Q5" s="6"/>
    </row>
    <row r="6" spans="1:17" x14ac:dyDescent="0.25">
      <c r="L6" s="6"/>
      <c r="M6" s="6"/>
      <c r="N6" s="6"/>
      <c r="O6" s="6"/>
      <c r="P6" s="6"/>
      <c r="Q6" s="6"/>
    </row>
    <row r="7" spans="1:17" x14ac:dyDescent="0.25">
      <c r="L7" s="6"/>
      <c r="M7" s="6"/>
      <c r="N7" s="6"/>
      <c r="O7" s="6"/>
      <c r="P7" s="6"/>
      <c r="Q7" s="6"/>
    </row>
    <row r="8" spans="1:17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175"/>
      <c r="B25" s="176">
        <v>2009</v>
      </c>
      <c r="C25" s="176">
        <v>2010</v>
      </c>
      <c r="D25" s="176">
        <v>2011</v>
      </c>
      <c r="E25" s="176">
        <v>2012</v>
      </c>
      <c r="F25" s="176">
        <v>2013</v>
      </c>
      <c r="G25" s="176">
        <v>2014</v>
      </c>
      <c r="H25" s="176">
        <v>2015</v>
      </c>
      <c r="I25" s="176">
        <v>2016</v>
      </c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15" t="s">
        <v>108</v>
      </c>
      <c r="B26" s="166">
        <v>125.27139858833416</v>
      </c>
      <c r="C26" s="166">
        <v>82.799924468086957</v>
      </c>
      <c r="D26" s="166">
        <v>111.42224101185279</v>
      </c>
      <c r="E26" s="166">
        <v>154.58376966500461</v>
      </c>
      <c r="F26" s="166">
        <v>203.83671927969542</v>
      </c>
      <c r="G26" s="166">
        <v>151.11915691877425</v>
      </c>
      <c r="H26" s="166">
        <v>149.73731451532004</v>
      </c>
      <c r="I26" s="166">
        <v>96.48606562999997</v>
      </c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15" t="s">
        <v>109</v>
      </c>
      <c r="B27" s="166">
        <v>161.23600805821883</v>
      </c>
      <c r="C27" s="166">
        <v>115.99165982979393</v>
      </c>
      <c r="D27" s="166">
        <v>123.53213328981003</v>
      </c>
      <c r="E27" s="166">
        <v>127.82472946666233</v>
      </c>
      <c r="F27" s="166">
        <v>157.42238441639091</v>
      </c>
      <c r="G27" s="166">
        <v>131.73617826398367</v>
      </c>
      <c r="H27" s="166">
        <v>125.90273152268013</v>
      </c>
      <c r="I27" s="166">
        <v>121.65276614000001</v>
      </c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</row>
    <row r="29" spans="1:17" x14ac:dyDescent="0.25">
      <c r="A29" s="10"/>
      <c r="B29" s="128"/>
      <c r="C29" s="128"/>
      <c r="D29" s="128"/>
      <c r="E29" s="128"/>
      <c r="F29" s="128"/>
      <c r="G29" s="128"/>
      <c r="H29" s="128"/>
      <c r="I29" s="128"/>
    </row>
    <row r="30" spans="1:17" x14ac:dyDescent="0.25">
      <c r="A30" s="10"/>
      <c r="B30" s="128"/>
      <c r="C30" s="128"/>
      <c r="D30" s="128"/>
      <c r="E30" s="128"/>
      <c r="F30" s="128"/>
      <c r="G30" s="128"/>
      <c r="H30" s="128"/>
      <c r="I30" s="128"/>
    </row>
    <row r="32" spans="1:17" x14ac:dyDescent="0.25">
      <c r="K32" s="6"/>
    </row>
    <row r="33" spans="11:11" x14ac:dyDescent="0.25">
      <c r="K33" s="6"/>
    </row>
    <row r="34" spans="11:11" x14ac:dyDescent="0.25">
      <c r="K34" s="6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B22" sqref="B22"/>
    </sheetView>
  </sheetViews>
  <sheetFormatPr baseColWidth="10" defaultRowHeight="15" x14ac:dyDescent="0.25"/>
  <cols>
    <col min="1" max="1" width="17.42578125" customWidth="1"/>
    <col min="2" max="2" width="15.140625" customWidth="1"/>
  </cols>
  <sheetData>
    <row r="1" spans="1:12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"/>
      <c r="L1" s="1"/>
    </row>
    <row r="2" spans="1:12" x14ac:dyDescent="0.25">
      <c r="A2" s="131" t="s">
        <v>231</v>
      </c>
      <c r="B2" s="266"/>
      <c r="C2" s="266"/>
      <c r="D2" s="266"/>
      <c r="E2" s="266"/>
      <c r="F2" s="266"/>
      <c r="G2" s="266"/>
      <c r="H2" s="266"/>
      <c r="I2" s="266"/>
      <c r="J2" s="266"/>
      <c r="K2" s="9"/>
      <c r="L2" s="1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1"/>
    </row>
    <row r="5" spans="1:12" x14ac:dyDescent="0.25">
      <c r="C5" s="9"/>
      <c r="D5" s="9"/>
      <c r="E5" s="9"/>
      <c r="F5" s="9"/>
      <c r="G5" s="9"/>
      <c r="H5" s="9"/>
      <c r="I5" s="9"/>
      <c r="J5" s="9"/>
      <c r="K5" s="9"/>
    </row>
    <row r="6" spans="1:12" x14ac:dyDescent="0.25">
      <c r="C6" s="9"/>
      <c r="D6" s="9"/>
      <c r="E6" s="9"/>
      <c r="F6" s="9"/>
      <c r="G6" s="9"/>
      <c r="H6" s="9"/>
      <c r="I6" s="9"/>
      <c r="J6" s="9"/>
      <c r="K6" s="9"/>
    </row>
    <row r="7" spans="1:12" x14ac:dyDescent="0.25">
      <c r="C7" s="9"/>
      <c r="D7" s="9"/>
      <c r="E7" s="9"/>
      <c r="F7" s="9"/>
      <c r="G7" s="9"/>
      <c r="H7" s="9"/>
      <c r="I7" s="9"/>
      <c r="J7" s="9"/>
      <c r="K7" s="9"/>
    </row>
    <row r="8" spans="1:12" x14ac:dyDescent="0.25"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C9" s="9"/>
      <c r="D9" s="9"/>
      <c r="E9" s="9"/>
      <c r="F9" s="9"/>
      <c r="G9" s="9"/>
      <c r="H9" s="9"/>
      <c r="I9" s="9"/>
      <c r="J9" s="9"/>
      <c r="K9" s="9"/>
    </row>
    <row r="10" spans="1:12" x14ac:dyDescent="0.25">
      <c r="C10" s="9"/>
      <c r="D10" s="9"/>
      <c r="E10" s="9"/>
      <c r="F10" s="9"/>
      <c r="G10" s="9"/>
      <c r="H10" s="9"/>
      <c r="I10" s="9"/>
      <c r="J10" s="9"/>
      <c r="K10" s="9"/>
    </row>
    <row r="11" spans="1:12" x14ac:dyDescent="0.25">
      <c r="C11" s="9"/>
      <c r="D11" s="9"/>
      <c r="E11" s="9"/>
      <c r="F11" s="9"/>
      <c r="G11" s="9"/>
      <c r="H11" s="9"/>
      <c r="I11" s="9"/>
      <c r="J11" s="9"/>
      <c r="K11" s="9"/>
    </row>
    <row r="12" spans="1:12" x14ac:dyDescent="0.25">
      <c r="C12" s="9"/>
      <c r="D12" s="9"/>
      <c r="E12" s="9"/>
      <c r="F12" s="9"/>
      <c r="G12" s="9"/>
      <c r="H12" s="9"/>
      <c r="I12" s="9"/>
      <c r="J12" s="9"/>
      <c r="K12" s="9"/>
    </row>
    <row r="13" spans="1:12" x14ac:dyDescent="0.25">
      <c r="C13" s="9"/>
      <c r="D13" s="9"/>
      <c r="E13" s="9"/>
      <c r="F13" s="9"/>
      <c r="G13" s="9"/>
      <c r="H13" s="9"/>
      <c r="I13" s="9"/>
      <c r="J13" s="9"/>
      <c r="K13" s="9"/>
    </row>
    <row r="14" spans="1:12" x14ac:dyDescent="0.25">
      <c r="C14" s="9"/>
      <c r="D14" s="9"/>
      <c r="E14" s="9"/>
      <c r="F14" s="9"/>
      <c r="G14" s="9"/>
      <c r="H14" s="9"/>
      <c r="I14" s="9"/>
      <c r="J14" s="9"/>
      <c r="K14" s="9"/>
    </row>
    <row r="15" spans="1:12" x14ac:dyDescent="0.25">
      <c r="C15" s="9"/>
      <c r="D15" s="9"/>
      <c r="E15" s="9"/>
      <c r="F15" s="9"/>
      <c r="G15" s="9"/>
      <c r="H15" s="9"/>
      <c r="I15" s="9"/>
      <c r="J15" s="9"/>
      <c r="K15" s="9"/>
    </row>
    <row r="16" spans="1:12" x14ac:dyDescent="0.25"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2" spans="1:11" ht="30" x14ac:dyDescent="0.25">
      <c r="A22" s="198" t="s">
        <v>19</v>
      </c>
      <c r="B22" s="199" t="s">
        <v>232</v>
      </c>
    </row>
    <row r="23" spans="1:11" x14ac:dyDescent="0.25">
      <c r="A23" s="167" t="s">
        <v>79</v>
      </c>
      <c r="B23" s="168">
        <v>0.66229898855793568</v>
      </c>
    </row>
    <row r="24" spans="1:11" x14ac:dyDescent="0.25">
      <c r="A24" s="167" t="s">
        <v>85</v>
      </c>
      <c r="B24" s="168">
        <v>0.71167137311390161</v>
      </c>
    </row>
    <row r="25" spans="1:11" x14ac:dyDescent="0.25">
      <c r="A25" s="167" t="s">
        <v>78</v>
      </c>
      <c r="B25" s="168">
        <v>0.72697683919229694</v>
      </c>
    </row>
    <row r="26" spans="1:11" x14ac:dyDescent="0.25">
      <c r="A26" s="167" t="s">
        <v>110</v>
      </c>
      <c r="B26" s="168">
        <v>0.91492807137527099</v>
      </c>
    </row>
    <row r="27" spans="1:11" x14ac:dyDescent="0.25">
      <c r="A27" s="167" t="s">
        <v>20</v>
      </c>
      <c r="B27" s="168">
        <v>0.91611528304009793</v>
      </c>
    </row>
    <row r="28" spans="1:11" x14ac:dyDescent="0.25">
      <c r="A28" s="167" t="s">
        <v>164</v>
      </c>
      <c r="B28" s="168">
        <v>0.98376231236196798</v>
      </c>
    </row>
    <row r="29" spans="1:11" x14ac:dyDescent="0.25">
      <c r="A29" s="167" t="s">
        <v>76</v>
      </c>
      <c r="B29" s="168">
        <v>1.0105950411594291</v>
      </c>
    </row>
    <row r="30" spans="1:11" x14ac:dyDescent="0.25">
      <c r="A30" s="167" t="s">
        <v>18</v>
      </c>
      <c r="B30" s="168">
        <v>1.1034662796181778</v>
      </c>
    </row>
    <row r="31" spans="1:11" x14ac:dyDescent="0.25">
      <c r="A31" s="167" t="s">
        <v>77</v>
      </c>
      <c r="B31" s="168">
        <v>1.2277157668793075</v>
      </c>
    </row>
    <row r="32" spans="1:11" x14ac:dyDescent="0.25">
      <c r="A32" s="167" t="s">
        <v>80</v>
      </c>
      <c r="B32" s="168">
        <v>1.2387933015936743</v>
      </c>
    </row>
    <row r="33" spans="1:2" x14ac:dyDescent="0.25">
      <c r="A33" s="167" t="s">
        <v>73</v>
      </c>
      <c r="B33" s="168">
        <v>1.2467748355844042</v>
      </c>
    </row>
    <row r="34" spans="1:2" x14ac:dyDescent="0.25">
      <c r="A34" s="167" t="s">
        <v>75</v>
      </c>
      <c r="B34" s="168">
        <v>1.2621708214967831</v>
      </c>
    </row>
    <row r="35" spans="1:2" x14ac:dyDescent="0.25">
      <c r="A35" s="167" t="s">
        <v>22</v>
      </c>
      <c r="B35" s="168">
        <v>1.3251151533798033</v>
      </c>
    </row>
    <row r="36" spans="1:2" x14ac:dyDescent="0.25">
      <c r="A36" s="9"/>
      <c r="B36" s="9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4" sqref="A4:I5"/>
    </sheetView>
  </sheetViews>
  <sheetFormatPr baseColWidth="10" defaultRowHeight="15" x14ac:dyDescent="0.25"/>
  <cols>
    <col min="1" max="1" width="24.140625" customWidth="1"/>
    <col min="3" max="3" width="17.42578125" customWidth="1"/>
    <col min="5" max="5" width="15.85546875" customWidth="1"/>
    <col min="7" max="7" width="18.85546875" customWidth="1"/>
    <col min="8" max="8" width="16.7109375" customWidth="1"/>
    <col min="9" max="9" width="27.28515625" customWidth="1"/>
  </cols>
  <sheetData>
    <row r="1" spans="1:9" x14ac:dyDescent="0.25">
      <c r="A1" s="11"/>
      <c r="B1" s="11"/>
      <c r="C1" s="11"/>
      <c r="D1" s="11"/>
      <c r="E1" s="10"/>
      <c r="F1" s="10"/>
      <c r="G1" s="10"/>
      <c r="H1" s="10"/>
    </row>
    <row r="2" spans="1:9" s="6" customFormat="1" x14ac:dyDescent="0.25">
      <c r="A2" s="11" t="s">
        <v>246</v>
      </c>
      <c r="B2" s="11"/>
      <c r="C2" s="11"/>
      <c r="D2" s="11"/>
      <c r="E2" s="10"/>
      <c r="F2" s="10"/>
      <c r="G2" s="10"/>
      <c r="H2" s="10"/>
    </row>
    <row r="3" spans="1:9" x14ac:dyDescent="0.25">
      <c r="A3" s="10"/>
      <c r="B3" s="10"/>
      <c r="C3" s="10"/>
      <c r="D3" s="10"/>
      <c r="E3" s="10"/>
      <c r="F3" s="10"/>
      <c r="G3" s="10"/>
      <c r="H3" s="10"/>
    </row>
    <row r="4" spans="1:9" x14ac:dyDescent="0.25">
      <c r="A4" s="176"/>
      <c r="B4" s="282" t="s">
        <v>19</v>
      </c>
      <c r="C4" s="283"/>
      <c r="D4" s="282" t="s">
        <v>233</v>
      </c>
      <c r="E4" s="283"/>
      <c r="F4" s="282" t="s">
        <v>61</v>
      </c>
      <c r="G4" s="283"/>
      <c r="H4" s="282" t="s">
        <v>172</v>
      </c>
      <c r="I4" s="284"/>
    </row>
    <row r="5" spans="1:9" x14ac:dyDescent="0.25">
      <c r="A5" s="176"/>
      <c r="B5" s="200" t="s">
        <v>173</v>
      </c>
      <c r="C5" s="200" t="s">
        <v>174</v>
      </c>
      <c r="D5" s="200" t="s">
        <v>173</v>
      </c>
      <c r="E5" s="200" t="s">
        <v>174</v>
      </c>
      <c r="F5" s="200" t="s">
        <v>173</v>
      </c>
      <c r="G5" s="200" t="s">
        <v>174</v>
      </c>
      <c r="H5" s="200" t="s">
        <v>173</v>
      </c>
      <c r="I5" s="200" t="s">
        <v>174</v>
      </c>
    </row>
    <row r="6" spans="1:9" x14ac:dyDescent="0.25">
      <c r="A6" s="48" t="s">
        <v>175</v>
      </c>
      <c r="B6" s="25">
        <v>1327</v>
      </c>
      <c r="C6" s="169">
        <v>7.3</v>
      </c>
      <c r="D6" s="25">
        <v>241</v>
      </c>
      <c r="E6" s="169">
        <v>4.8</v>
      </c>
      <c r="F6" s="25">
        <v>103</v>
      </c>
      <c r="G6" s="169">
        <v>12.6</v>
      </c>
      <c r="H6" s="25">
        <v>1671</v>
      </c>
      <c r="I6" s="48">
        <v>7.3</v>
      </c>
    </row>
    <row r="7" spans="1:9" x14ac:dyDescent="0.25">
      <c r="A7" s="48" t="s">
        <v>176</v>
      </c>
      <c r="B7" s="25">
        <v>930</v>
      </c>
      <c r="C7" s="169"/>
      <c r="D7" s="25">
        <v>203</v>
      </c>
      <c r="E7" s="25"/>
      <c r="F7" s="25">
        <v>101</v>
      </c>
      <c r="G7" s="25"/>
      <c r="H7" s="25">
        <v>1234</v>
      </c>
      <c r="I7" s="48"/>
    </row>
    <row r="8" spans="1:9" x14ac:dyDescent="0.25">
      <c r="A8" s="48" t="s">
        <v>177</v>
      </c>
      <c r="B8" s="25">
        <v>397</v>
      </c>
      <c r="C8" s="169"/>
      <c r="D8" s="25">
        <v>38</v>
      </c>
      <c r="E8" s="25"/>
      <c r="F8" s="25">
        <v>2</v>
      </c>
      <c r="G8" s="25"/>
      <c r="H8" s="25">
        <v>437</v>
      </c>
      <c r="I8" s="48"/>
    </row>
    <row r="9" spans="1:9" x14ac:dyDescent="0.25">
      <c r="A9" s="48" t="s">
        <v>178</v>
      </c>
      <c r="B9" s="25">
        <v>950</v>
      </c>
      <c r="C9" s="169">
        <v>7.7</v>
      </c>
      <c r="D9" s="25">
        <v>83</v>
      </c>
      <c r="E9" s="169">
        <v>6.6</v>
      </c>
      <c r="F9" s="25">
        <v>86</v>
      </c>
      <c r="G9" s="169">
        <v>13.5</v>
      </c>
      <c r="H9" s="25">
        <v>1119</v>
      </c>
      <c r="I9" s="48">
        <v>8.1</v>
      </c>
    </row>
    <row r="10" spans="1:9" x14ac:dyDescent="0.25">
      <c r="A10" s="48" t="s">
        <v>179</v>
      </c>
      <c r="B10" s="25">
        <v>415</v>
      </c>
      <c r="C10" s="169"/>
      <c r="D10" s="25">
        <v>22</v>
      </c>
      <c r="E10" s="25"/>
      <c r="F10" s="25">
        <v>20</v>
      </c>
      <c r="G10" s="25"/>
      <c r="H10" s="25">
        <v>457</v>
      </c>
      <c r="I10" s="48"/>
    </row>
    <row r="11" spans="1:9" x14ac:dyDescent="0.25">
      <c r="A11" s="48" t="s">
        <v>180</v>
      </c>
      <c r="B11" s="25">
        <v>2692</v>
      </c>
      <c r="C11" s="169"/>
      <c r="D11" s="25">
        <v>346</v>
      </c>
      <c r="E11" s="25"/>
      <c r="F11" s="25">
        <v>209</v>
      </c>
      <c r="G11" s="25"/>
      <c r="H11" s="25">
        <v>3247</v>
      </c>
      <c r="I11" s="48"/>
    </row>
    <row r="13" spans="1:9" x14ac:dyDescent="0.25">
      <c r="B13" s="2"/>
      <c r="D13" s="2"/>
      <c r="F13" s="2"/>
    </row>
    <row r="14" spans="1:9" x14ac:dyDescent="0.25">
      <c r="F14" s="2"/>
    </row>
  </sheetData>
  <mergeCells count="4">
    <mergeCell ref="B4:C4"/>
    <mergeCell ref="D4:E4"/>
    <mergeCell ref="F4:G4"/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H26" sqref="H26"/>
    </sheetView>
  </sheetViews>
  <sheetFormatPr baseColWidth="10" defaultRowHeight="15" x14ac:dyDescent="0.25"/>
  <cols>
    <col min="1" max="1" width="18.28515625" style="10" customWidth="1"/>
    <col min="2" max="2" width="13.7109375" style="10" customWidth="1"/>
    <col min="3" max="3" width="12.5703125" style="10" customWidth="1"/>
    <col min="4" max="4" width="13.28515625" style="10" customWidth="1"/>
    <col min="5" max="5" width="13.7109375" style="10" customWidth="1"/>
    <col min="6" max="6" width="13.5703125" style="10" customWidth="1"/>
    <col min="7" max="7" width="14.85546875" style="10" customWidth="1"/>
    <col min="8" max="8" width="14.42578125" style="10" customWidth="1"/>
    <col min="9" max="9" width="13.7109375" style="10" customWidth="1"/>
    <col min="10" max="10" width="13.85546875" style="10" customWidth="1"/>
    <col min="11" max="11" width="11" style="10" customWidth="1"/>
    <col min="12" max="14" width="11.42578125" style="10"/>
    <col min="15" max="15" width="13.140625" style="10" bestFit="1" customWidth="1"/>
    <col min="16" max="16384" width="11.42578125" style="10"/>
  </cols>
  <sheetData>
    <row r="1" spans="1:15" x14ac:dyDescent="0.25">
      <c r="O1" s="257"/>
    </row>
    <row r="2" spans="1:15" x14ac:dyDescent="0.25">
      <c r="A2" s="11" t="s">
        <v>186</v>
      </c>
      <c r="B2" s="11"/>
      <c r="C2" s="11"/>
      <c r="D2" s="11"/>
      <c r="E2" s="11"/>
      <c r="F2" s="11"/>
      <c r="G2" s="11"/>
    </row>
    <row r="7" spans="1:15" x14ac:dyDescent="0.25">
      <c r="I7" s="257"/>
    </row>
    <row r="22" spans="1:11" x14ac:dyDescent="0.25">
      <c r="A22" s="178"/>
      <c r="B22" s="179">
        <v>2007</v>
      </c>
      <c r="C22" s="179">
        <v>2008</v>
      </c>
      <c r="D22" s="179">
        <v>2009</v>
      </c>
      <c r="E22" s="179">
        <v>2010</v>
      </c>
      <c r="F22" s="179">
        <v>2011</v>
      </c>
      <c r="G22" s="179">
        <v>2012</v>
      </c>
      <c r="H22" s="179">
        <v>2013</v>
      </c>
      <c r="I22" s="179">
        <v>2014</v>
      </c>
      <c r="J22" s="179">
        <v>2015</v>
      </c>
      <c r="K22" s="179">
        <v>2016</v>
      </c>
    </row>
    <row r="23" spans="1:11" x14ac:dyDescent="0.25">
      <c r="A23" s="142" t="s">
        <v>19</v>
      </c>
      <c r="B23" s="143">
        <v>8775.5442899104692</v>
      </c>
      <c r="C23" s="143">
        <v>8992.9478849245006</v>
      </c>
      <c r="D23" s="143">
        <v>9502.5049067561285</v>
      </c>
      <c r="E23" s="143">
        <v>9959.7616718878198</v>
      </c>
      <c r="F23" s="143">
        <v>10122.036126827739</v>
      </c>
      <c r="G23" s="143">
        <v>10429.26502429082</v>
      </c>
      <c r="H23" s="143">
        <v>10800.653272921165</v>
      </c>
      <c r="I23" s="143">
        <v>10974.607351044207</v>
      </c>
      <c r="J23" s="143">
        <v>10671.599306924081</v>
      </c>
      <c r="K23" s="143">
        <v>10621.425706480031</v>
      </c>
    </row>
    <row r="24" spans="1:11" x14ac:dyDescent="0.25">
      <c r="A24" s="142" t="s">
        <v>5</v>
      </c>
      <c r="B24" s="143">
        <v>898.73391797363195</v>
      </c>
      <c r="C24" s="143">
        <v>907.24615364154533</v>
      </c>
      <c r="D24" s="143">
        <v>920.77761805090086</v>
      </c>
      <c r="E24" s="143">
        <v>1017.1056952744842</v>
      </c>
      <c r="F24" s="143">
        <v>1104.7543049938265</v>
      </c>
      <c r="G24" s="143">
        <v>1104.9589862168261</v>
      </c>
      <c r="H24" s="143">
        <v>1199.5419580616056</v>
      </c>
      <c r="I24" s="143">
        <v>1263.6900271220834</v>
      </c>
      <c r="J24" s="143">
        <v>1308.6649362236799</v>
      </c>
      <c r="K24" s="143">
        <v>1504.6739222599986</v>
      </c>
    </row>
    <row r="25" spans="1:11" x14ac:dyDescent="0.25">
      <c r="A25" s="142" t="s">
        <v>61</v>
      </c>
      <c r="B25" s="143">
        <v>1370.2878038176414</v>
      </c>
      <c r="C25" s="143">
        <v>1617.0251087744093</v>
      </c>
      <c r="D25" s="143">
        <v>1605.6158526479196</v>
      </c>
      <c r="E25" s="143">
        <v>1710.6587931723348</v>
      </c>
      <c r="F25" s="143">
        <v>1968.0524978733977</v>
      </c>
      <c r="G25" s="143">
        <v>2071.6320454135885</v>
      </c>
      <c r="H25" s="143">
        <v>2225.1574120455471</v>
      </c>
      <c r="I25" s="143">
        <v>2277.0781508229215</v>
      </c>
      <c r="J25" s="143">
        <v>2576.3492823997603</v>
      </c>
      <c r="K25" s="143">
        <v>2841.2823306899973</v>
      </c>
    </row>
    <row r="26" spans="1:11" x14ac:dyDescent="0.25">
      <c r="A26" s="144" t="s">
        <v>60</v>
      </c>
      <c r="B26" s="145">
        <v>11044.566011701743</v>
      </c>
      <c r="C26" s="145">
        <v>11517.219147340455</v>
      </c>
      <c r="D26" s="145">
        <v>12028.898377454949</v>
      </c>
      <c r="E26" s="145">
        <v>12687.526160334639</v>
      </c>
      <c r="F26" s="145">
        <v>13194.842929694963</v>
      </c>
      <c r="G26" s="145">
        <v>13605.856055921235</v>
      </c>
      <c r="H26" s="145">
        <v>14225.352643028316</v>
      </c>
      <c r="I26" s="145">
        <v>14515.375528989212</v>
      </c>
      <c r="J26" s="145">
        <v>14556.613525547522</v>
      </c>
      <c r="K26" s="145">
        <v>14967.381959430028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B37" sqref="B37"/>
    </sheetView>
  </sheetViews>
  <sheetFormatPr baseColWidth="10" defaultRowHeight="15" x14ac:dyDescent="0.25"/>
  <cols>
    <col min="1" max="1" width="13.28515625" customWidth="1"/>
    <col min="2" max="2" width="13.85546875" customWidth="1"/>
  </cols>
  <sheetData>
    <row r="1" spans="1:7" s="6" customFormat="1" x14ac:dyDescent="0.25">
      <c r="A1" s="11"/>
      <c r="B1" s="11"/>
      <c r="C1" s="11"/>
      <c r="D1" s="11"/>
      <c r="E1" s="11"/>
      <c r="F1" s="11"/>
      <c r="G1" s="10"/>
    </row>
    <row r="2" spans="1:7" s="6" customFormat="1" x14ac:dyDescent="0.25">
      <c r="A2" s="11" t="s">
        <v>202</v>
      </c>
      <c r="B2" s="11"/>
      <c r="C2" s="11"/>
      <c r="D2" s="11"/>
      <c r="E2" s="11"/>
      <c r="F2" s="11"/>
      <c r="G2" s="10"/>
    </row>
    <row r="3" spans="1:7" s="6" customFormat="1" x14ac:dyDescent="0.25">
      <c r="A3" s="10"/>
      <c r="B3" s="10"/>
      <c r="C3" s="10"/>
      <c r="D3" s="10"/>
      <c r="E3" s="10"/>
      <c r="F3" s="10"/>
      <c r="G3" s="10"/>
    </row>
    <row r="4" spans="1:7" s="6" customFormat="1" x14ac:dyDescent="0.25"/>
    <row r="5" spans="1:7" s="6" customFormat="1" x14ac:dyDescent="0.25"/>
    <row r="6" spans="1:7" s="6" customFormat="1" x14ac:dyDescent="0.25"/>
    <row r="7" spans="1:7" s="6" customFormat="1" x14ac:dyDescent="0.25"/>
    <row r="8" spans="1:7" s="6" customFormat="1" x14ac:dyDescent="0.25"/>
    <row r="9" spans="1:7" s="6" customFormat="1" x14ac:dyDescent="0.25"/>
    <row r="10" spans="1:7" s="6" customFormat="1" x14ac:dyDescent="0.25"/>
    <row r="11" spans="1:7" s="6" customFormat="1" x14ac:dyDescent="0.25"/>
    <row r="12" spans="1:7" s="6" customFormat="1" x14ac:dyDescent="0.25"/>
    <row r="13" spans="1:7" s="6" customFormat="1" x14ac:dyDescent="0.25"/>
    <row r="14" spans="1:7" s="6" customFormat="1" x14ac:dyDescent="0.25"/>
    <row r="15" spans="1:7" s="6" customFormat="1" x14ac:dyDescent="0.25"/>
    <row r="16" spans="1:7" s="6" customFormat="1" x14ac:dyDescent="0.25"/>
    <row r="17" spans="1:4" s="6" customFormat="1" x14ac:dyDescent="0.25"/>
    <row r="18" spans="1:4" s="6" customFormat="1" x14ac:dyDescent="0.25"/>
    <row r="19" spans="1:4" s="6" customFormat="1" x14ac:dyDescent="0.25"/>
    <row r="20" spans="1:4" s="6" customFormat="1" x14ac:dyDescent="0.25"/>
    <row r="21" spans="1:4" s="6" customFormat="1" x14ac:dyDescent="0.25"/>
    <row r="22" spans="1:4" s="6" customFormat="1" x14ac:dyDescent="0.25"/>
    <row r="24" spans="1:4" x14ac:dyDescent="0.25">
      <c r="A24" s="176" t="s">
        <v>245</v>
      </c>
      <c r="B24" s="176" t="s">
        <v>170</v>
      </c>
    </row>
    <row r="25" spans="1:4" x14ac:dyDescent="0.25">
      <c r="A25" s="48">
        <v>0</v>
      </c>
      <c r="B25" s="48">
        <v>81</v>
      </c>
    </row>
    <row r="26" spans="1:4" x14ac:dyDescent="0.25">
      <c r="A26" s="48">
        <v>1</v>
      </c>
      <c r="B26" s="48">
        <v>72</v>
      </c>
      <c r="D26" s="130"/>
    </row>
    <row r="27" spans="1:4" x14ac:dyDescent="0.25">
      <c r="A27" s="48">
        <v>2</v>
      </c>
      <c r="B27" s="48">
        <v>121</v>
      </c>
    </row>
    <row r="28" spans="1:4" x14ac:dyDescent="0.25">
      <c r="A28" s="48">
        <v>3</v>
      </c>
      <c r="B28" s="48">
        <v>160</v>
      </c>
    </row>
    <row r="29" spans="1:4" x14ac:dyDescent="0.25">
      <c r="A29" s="48">
        <v>4</v>
      </c>
      <c r="B29" s="48">
        <v>46</v>
      </c>
    </row>
    <row r="30" spans="1:4" x14ac:dyDescent="0.25">
      <c r="A30" s="48">
        <v>5</v>
      </c>
      <c r="B30" s="48">
        <v>97</v>
      </c>
    </row>
    <row r="31" spans="1:4" x14ac:dyDescent="0.25">
      <c r="A31" s="48">
        <v>6</v>
      </c>
      <c r="B31" s="48">
        <v>84</v>
      </c>
    </row>
    <row r="32" spans="1:4" x14ac:dyDescent="0.25">
      <c r="A32" s="48">
        <v>7</v>
      </c>
      <c r="B32" s="48">
        <v>107</v>
      </c>
    </row>
    <row r="33" spans="1:2" x14ac:dyDescent="0.25">
      <c r="A33" s="48">
        <v>8</v>
      </c>
      <c r="B33" s="48">
        <v>93</v>
      </c>
    </row>
    <row r="34" spans="1:2" x14ac:dyDescent="0.25">
      <c r="A34" s="48">
        <v>9</v>
      </c>
      <c r="B34" s="48">
        <v>63</v>
      </c>
    </row>
    <row r="35" spans="1:2" x14ac:dyDescent="0.25">
      <c r="A35" s="48">
        <v>10</v>
      </c>
      <c r="B35" s="48">
        <v>80</v>
      </c>
    </row>
    <row r="36" spans="1:2" x14ac:dyDescent="0.25">
      <c r="A36" s="48">
        <v>11</v>
      </c>
      <c r="B36" s="48">
        <v>49</v>
      </c>
    </row>
    <row r="37" spans="1:2" x14ac:dyDescent="0.25">
      <c r="A37" s="48">
        <v>12</v>
      </c>
      <c r="B37" s="48">
        <v>34</v>
      </c>
    </row>
    <row r="38" spans="1:2" x14ac:dyDescent="0.25">
      <c r="A38" s="48">
        <v>13</v>
      </c>
      <c r="B38" s="48">
        <v>46</v>
      </c>
    </row>
    <row r="39" spans="1:2" x14ac:dyDescent="0.25">
      <c r="A39" s="48">
        <v>14</v>
      </c>
      <c r="B39" s="48">
        <v>31</v>
      </c>
    </row>
    <row r="40" spans="1:2" x14ac:dyDescent="0.25">
      <c r="A40" s="48">
        <v>15</v>
      </c>
      <c r="B40" s="48">
        <v>48</v>
      </c>
    </row>
    <row r="41" spans="1:2" x14ac:dyDescent="0.25">
      <c r="A41" s="48">
        <v>16</v>
      </c>
      <c r="B41" s="48">
        <v>23</v>
      </c>
    </row>
    <row r="42" spans="1:2" x14ac:dyDescent="0.25">
      <c r="A42" s="48">
        <v>17</v>
      </c>
      <c r="B42" s="48">
        <v>15</v>
      </c>
    </row>
    <row r="43" spans="1:2" x14ac:dyDescent="0.25">
      <c r="A43" s="48">
        <v>18</v>
      </c>
      <c r="B43" s="48">
        <v>27</v>
      </c>
    </row>
    <row r="44" spans="1:2" x14ac:dyDescent="0.25">
      <c r="A44" s="48">
        <v>19</v>
      </c>
      <c r="B44" s="48">
        <v>18</v>
      </c>
    </row>
    <row r="45" spans="1:2" x14ac:dyDescent="0.25">
      <c r="A45" s="48">
        <v>20</v>
      </c>
      <c r="B45" s="48">
        <v>8</v>
      </c>
    </row>
    <row r="46" spans="1:2" x14ac:dyDescent="0.25">
      <c r="A46" s="48">
        <v>21</v>
      </c>
      <c r="B46" s="48">
        <v>11</v>
      </c>
    </row>
    <row r="47" spans="1:2" x14ac:dyDescent="0.25">
      <c r="A47" s="48">
        <v>22</v>
      </c>
      <c r="B47" s="48">
        <v>6</v>
      </c>
    </row>
    <row r="48" spans="1:2" x14ac:dyDescent="0.25">
      <c r="A48" s="48">
        <v>23</v>
      </c>
      <c r="B48" s="48">
        <v>3</v>
      </c>
    </row>
    <row r="49" spans="1:2" x14ac:dyDescent="0.25">
      <c r="A49" s="48">
        <v>24</v>
      </c>
      <c r="B49" s="48">
        <v>1</v>
      </c>
    </row>
    <row r="50" spans="1:2" x14ac:dyDescent="0.25">
      <c r="A50" s="48">
        <v>25</v>
      </c>
      <c r="B50" s="48">
        <v>1</v>
      </c>
    </row>
    <row r="51" spans="1:2" x14ac:dyDescent="0.25">
      <c r="A51" s="48">
        <v>27</v>
      </c>
      <c r="B51" s="48">
        <v>1</v>
      </c>
    </row>
    <row r="52" spans="1:2" x14ac:dyDescent="0.25">
      <c r="A52" s="48">
        <v>30</v>
      </c>
      <c r="B52" s="48">
        <v>1</v>
      </c>
    </row>
    <row r="53" spans="1:2" x14ac:dyDescent="0.25">
      <c r="A53" s="6"/>
      <c r="B53" s="6"/>
    </row>
    <row r="54" spans="1:2" x14ac:dyDescent="0.25">
      <c r="A54" s="6"/>
      <c r="B54" s="6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37" sqref="I37"/>
    </sheetView>
  </sheetViews>
  <sheetFormatPr baseColWidth="10" defaultRowHeight="15" x14ac:dyDescent="0.25"/>
  <cols>
    <col min="1" max="1" width="16.85546875" style="6" customWidth="1"/>
    <col min="2" max="2" width="20.7109375" style="6" customWidth="1"/>
    <col min="3" max="16384" width="11.42578125" style="6"/>
  </cols>
  <sheetData>
    <row r="1" spans="1:8" x14ac:dyDescent="0.25">
      <c r="A1" s="11"/>
      <c r="B1" s="11"/>
      <c r="C1" s="11"/>
      <c r="D1" s="11"/>
      <c r="E1" s="10"/>
      <c r="F1" s="267"/>
      <c r="G1" s="10"/>
      <c r="H1" s="10"/>
    </row>
    <row r="2" spans="1:8" x14ac:dyDescent="0.25">
      <c r="A2" s="11" t="s">
        <v>212</v>
      </c>
      <c r="B2" s="11"/>
      <c r="C2" s="11"/>
      <c r="D2" s="11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20" spans="1:2" x14ac:dyDescent="0.25">
      <c r="A20" s="277" t="s">
        <v>19</v>
      </c>
      <c r="B20" s="277" t="s">
        <v>165</v>
      </c>
    </row>
    <row r="21" spans="1:2" x14ac:dyDescent="0.25">
      <c r="A21" s="170" t="s">
        <v>18</v>
      </c>
      <c r="B21" s="171">
        <v>4.67741935483871</v>
      </c>
    </row>
    <row r="22" spans="1:2" x14ac:dyDescent="0.25">
      <c r="A22" s="170" t="s">
        <v>22</v>
      </c>
      <c r="B22" s="171">
        <v>5.3260869565217392</v>
      </c>
    </row>
    <row r="23" spans="1:2" x14ac:dyDescent="0.25">
      <c r="A23" s="170" t="s">
        <v>79</v>
      </c>
      <c r="B23" s="171">
        <v>5.6311475409836067</v>
      </c>
    </row>
    <row r="24" spans="1:2" x14ac:dyDescent="0.25">
      <c r="A24" s="170" t="s">
        <v>78</v>
      </c>
      <c r="B24" s="171">
        <v>5.9179104477611943</v>
      </c>
    </row>
    <row r="25" spans="1:2" x14ac:dyDescent="0.25">
      <c r="A25" s="170" t="s">
        <v>76</v>
      </c>
      <c r="B25" s="171">
        <v>6.2345679012345681</v>
      </c>
    </row>
    <row r="26" spans="1:2" x14ac:dyDescent="0.25">
      <c r="A26" s="170" t="s">
        <v>20</v>
      </c>
      <c r="B26" s="171">
        <v>6.596774193548387</v>
      </c>
    </row>
    <row r="27" spans="1:2" x14ac:dyDescent="0.25">
      <c r="A27" s="201" t="s">
        <v>164</v>
      </c>
      <c r="B27" s="202">
        <v>7.2908816880180858</v>
      </c>
    </row>
    <row r="28" spans="1:2" x14ac:dyDescent="0.25">
      <c r="A28" s="170" t="s">
        <v>80</v>
      </c>
      <c r="B28" s="171">
        <v>7.354037267080745</v>
      </c>
    </row>
    <row r="29" spans="1:2" x14ac:dyDescent="0.25">
      <c r="A29" s="170" t="s">
        <v>74</v>
      </c>
      <c r="B29" s="171">
        <v>7.3859649122807021</v>
      </c>
    </row>
    <row r="30" spans="1:2" x14ac:dyDescent="0.25">
      <c r="A30" s="170" t="s">
        <v>73</v>
      </c>
      <c r="B30" s="171">
        <v>8.3962264150943398</v>
      </c>
    </row>
    <row r="31" spans="1:2" x14ac:dyDescent="0.25">
      <c r="A31" s="170" t="s">
        <v>85</v>
      </c>
      <c r="B31" s="171">
        <v>8.875</v>
      </c>
    </row>
    <row r="32" spans="1:2" x14ac:dyDescent="0.25">
      <c r="A32" s="170" t="s">
        <v>77</v>
      </c>
      <c r="B32" s="171">
        <v>8.8952879581151834</v>
      </c>
    </row>
    <row r="33" spans="1:2" x14ac:dyDescent="0.25">
      <c r="A33" s="170" t="s">
        <v>75</v>
      </c>
      <c r="B33" s="171">
        <v>10.351063829787234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F25" sqref="F25"/>
    </sheetView>
  </sheetViews>
  <sheetFormatPr baseColWidth="10" defaultRowHeight="15" x14ac:dyDescent="0.25"/>
  <cols>
    <col min="1" max="1" width="18.140625" customWidth="1"/>
    <col min="2" max="2" width="22.28515625" customWidth="1"/>
  </cols>
  <sheetData>
    <row r="1" spans="1:12" x14ac:dyDescent="0.25">
      <c r="A1" s="11"/>
      <c r="B1" s="11"/>
      <c r="C1" s="11"/>
      <c r="D1" s="11"/>
      <c r="E1" s="11"/>
      <c r="F1" s="11"/>
      <c r="G1" s="10"/>
      <c r="H1" s="10"/>
    </row>
    <row r="2" spans="1:12" x14ac:dyDescent="0.25">
      <c r="A2" s="11" t="s">
        <v>236</v>
      </c>
      <c r="B2" s="11"/>
      <c r="C2" s="11"/>
      <c r="D2" s="11"/>
      <c r="E2" s="11"/>
      <c r="F2" s="11"/>
      <c r="G2" s="10"/>
      <c r="H2" s="10"/>
    </row>
    <row r="3" spans="1:12" x14ac:dyDescent="0.25">
      <c r="A3" s="10"/>
      <c r="B3" s="9"/>
      <c r="C3" s="9"/>
      <c r="D3" s="9"/>
      <c r="E3" s="9"/>
      <c r="F3" s="9"/>
      <c r="G3" s="9"/>
      <c r="H3" s="9"/>
      <c r="I3" s="9"/>
      <c r="J3" s="6"/>
      <c r="K3" s="6"/>
      <c r="L3" s="6"/>
    </row>
    <row r="4" spans="1:12" x14ac:dyDescent="0.25">
      <c r="D4" s="9"/>
      <c r="E4" s="9"/>
      <c r="F4" s="9"/>
      <c r="G4" s="9"/>
      <c r="H4" s="9"/>
      <c r="I4" s="9"/>
      <c r="J4" s="6"/>
      <c r="K4" s="6"/>
      <c r="L4" s="6"/>
    </row>
    <row r="5" spans="1:12" x14ac:dyDescent="0.25">
      <c r="D5" s="9"/>
      <c r="E5" s="9"/>
      <c r="F5" s="9"/>
      <c r="G5" s="9"/>
      <c r="H5" s="9"/>
      <c r="I5" s="9"/>
      <c r="J5" s="6"/>
      <c r="K5" s="6"/>
      <c r="L5" s="6"/>
    </row>
    <row r="6" spans="1:12" x14ac:dyDescent="0.25">
      <c r="D6" s="9"/>
      <c r="E6" s="9"/>
      <c r="F6" s="9"/>
      <c r="G6" s="9"/>
      <c r="H6" s="9"/>
      <c r="I6" s="9"/>
      <c r="J6" s="6"/>
      <c r="K6" s="6"/>
      <c r="L6" s="6"/>
    </row>
    <row r="7" spans="1:12" x14ac:dyDescent="0.25">
      <c r="D7" s="9"/>
      <c r="E7" s="9"/>
      <c r="F7" s="9"/>
      <c r="G7" s="9"/>
      <c r="H7" s="9"/>
      <c r="I7" s="9"/>
      <c r="J7" s="6"/>
      <c r="K7" s="6"/>
      <c r="L7" s="6"/>
    </row>
    <row r="8" spans="1:12" x14ac:dyDescent="0.25">
      <c r="D8" s="9"/>
      <c r="E8" s="9"/>
      <c r="F8" s="9"/>
      <c r="G8" s="9"/>
      <c r="H8" s="9"/>
      <c r="I8" s="9"/>
      <c r="J8" s="6"/>
      <c r="K8" s="6"/>
      <c r="L8" s="6"/>
    </row>
    <row r="9" spans="1:12" x14ac:dyDescent="0.25">
      <c r="D9" s="9"/>
      <c r="E9" s="9"/>
      <c r="F9" s="9"/>
      <c r="G9" s="9"/>
      <c r="H9" s="9"/>
      <c r="I9" s="9"/>
      <c r="J9" s="6"/>
      <c r="K9" s="6"/>
      <c r="L9" s="6"/>
    </row>
    <row r="10" spans="1:12" x14ac:dyDescent="0.25">
      <c r="D10" s="9"/>
      <c r="E10" s="9"/>
      <c r="F10" s="9"/>
      <c r="G10" s="9"/>
      <c r="H10" s="9"/>
      <c r="I10" s="9"/>
      <c r="J10" s="6"/>
      <c r="K10" s="6"/>
      <c r="L10" s="6"/>
    </row>
    <row r="11" spans="1:12" x14ac:dyDescent="0.25">
      <c r="D11" s="9"/>
      <c r="E11" s="9"/>
      <c r="F11" s="9"/>
      <c r="G11" s="9"/>
      <c r="H11" s="9"/>
      <c r="I11" s="9"/>
      <c r="J11" s="6"/>
      <c r="K11" s="6"/>
      <c r="L11" s="6"/>
    </row>
    <row r="12" spans="1:12" x14ac:dyDescent="0.25">
      <c r="D12" s="9"/>
      <c r="E12" s="9"/>
      <c r="F12" s="9"/>
      <c r="G12" s="9"/>
      <c r="H12" s="9"/>
      <c r="I12" s="9"/>
      <c r="J12" s="6"/>
      <c r="K12" s="6"/>
      <c r="L12" s="6"/>
    </row>
    <row r="13" spans="1:12" x14ac:dyDescent="0.25">
      <c r="D13" s="9"/>
      <c r="E13" s="9"/>
      <c r="F13" s="9"/>
      <c r="G13" s="9"/>
      <c r="H13" s="9"/>
      <c r="I13" s="9"/>
      <c r="J13" s="6"/>
      <c r="K13" s="6"/>
      <c r="L13" s="6"/>
    </row>
    <row r="14" spans="1:12" x14ac:dyDescent="0.25">
      <c r="D14" s="9"/>
      <c r="E14" s="9"/>
      <c r="F14" s="9"/>
      <c r="G14" s="9"/>
      <c r="H14" s="9"/>
      <c r="I14" s="9"/>
      <c r="J14" s="6"/>
      <c r="K14" s="6"/>
      <c r="L14" s="6"/>
    </row>
    <row r="15" spans="1:12" x14ac:dyDescent="0.25">
      <c r="D15" s="9"/>
      <c r="E15" s="9"/>
      <c r="F15" s="9"/>
      <c r="G15" s="9"/>
      <c r="H15" s="9"/>
      <c r="I15" s="9"/>
      <c r="J15" s="6"/>
      <c r="K15" s="6"/>
      <c r="L15" s="6"/>
    </row>
    <row r="16" spans="1:12" x14ac:dyDescent="0.25">
      <c r="D16" s="9"/>
      <c r="E16" s="9"/>
      <c r="F16" s="9"/>
      <c r="G16" s="9"/>
      <c r="H16" s="9"/>
      <c r="I16" s="9"/>
      <c r="J16" s="6"/>
      <c r="K16" s="6"/>
      <c r="L16" s="6"/>
    </row>
    <row r="17" spans="1:12" x14ac:dyDescent="0.25">
      <c r="D17" s="9"/>
      <c r="E17" s="9"/>
      <c r="F17" s="9"/>
      <c r="G17" s="9"/>
      <c r="H17" s="9"/>
      <c r="I17" s="9"/>
      <c r="J17" s="6"/>
      <c r="K17" s="6"/>
      <c r="L17" s="6"/>
    </row>
    <row r="18" spans="1:12" x14ac:dyDescent="0.25">
      <c r="B18" s="9"/>
      <c r="C18" s="9"/>
      <c r="D18" s="9"/>
      <c r="E18" s="9"/>
      <c r="F18" s="9"/>
      <c r="G18" s="9"/>
      <c r="H18" s="9"/>
      <c r="I18" s="9"/>
      <c r="J18" s="6"/>
      <c r="K18" s="6"/>
      <c r="L18" s="6"/>
    </row>
    <row r="19" spans="1:12" x14ac:dyDescent="0.25">
      <c r="B19" s="9"/>
      <c r="C19" s="9"/>
      <c r="D19" s="9"/>
      <c r="E19" s="9"/>
      <c r="F19" s="9"/>
      <c r="G19" s="9"/>
      <c r="H19" s="9"/>
      <c r="I19" s="9"/>
      <c r="J19" s="6"/>
      <c r="K19" s="6"/>
      <c r="L19" s="6"/>
    </row>
    <row r="20" spans="1:12" x14ac:dyDescent="0.25">
      <c r="B20" s="9"/>
      <c r="C20" s="9"/>
      <c r="D20" s="9"/>
      <c r="E20" s="9"/>
      <c r="H20" s="9"/>
      <c r="I20" s="9"/>
      <c r="J20" s="6"/>
      <c r="K20" s="6"/>
      <c r="L20" s="6"/>
    </row>
    <row r="21" spans="1:12" ht="30" x14ac:dyDescent="0.25">
      <c r="A21" s="176" t="s">
        <v>19</v>
      </c>
      <c r="B21" s="203" t="s">
        <v>251</v>
      </c>
      <c r="C21" s="9"/>
      <c r="D21" s="9"/>
      <c r="E21" s="9"/>
      <c r="H21" s="9"/>
      <c r="I21" s="9"/>
      <c r="J21" s="6"/>
      <c r="K21" s="6"/>
      <c r="L21" s="6"/>
    </row>
    <row r="22" spans="1:12" x14ac:dyDescent="0.25">
      <c r="A22" s="172" t="s">
        <v>85</v>
      </c>
      <c r="B22" s="173">
        <v>4.195833333333332</v>
      </c>
      <c r="C22" s="6"/>
      <c r="D22" s="6"/>
      <c r="E22" s="6"/>
      <c r="H22" s="6"/>
      <c r="I22" s="6"/>
      <c r="J22" s="6"/>
      <c r="K22" s="6"/>
      <c r="L22" s="6"/>
    </row>
    <row r="23" spans="1:12" x14ac:dyDescent="0.25">
      <c r="A23" s="172" t="s">
        <v>75</v>
      </c>
      <c r="B23" s="173">
        <v>4.6029828014184391</v>
      </c>
      <c r="C23" s="6"/>
      <c r="D23" s="6"/>
      <c r="E23" s="6"/>
      <c r="H23" s="6"/>
      <c r="I23" s="6"/>
      <c r="J23" s="6"/>
      <c r="K23" s="6"/>
      <c r="L23" s="6"/>
    </row>
    <row r="24" spans="1:12" x14ac:dyDescent="0.25">
      <c r="A24" s="172" t="s">
        <v>78</v>
      </c>
      <c r="B24" s="173">
        <v>4.7972369402985064</v>
      </c>
      <c r="C24" s="6"/>
      <c r="D24" s="6"/>
      <c r="E24" s="6"/>
      <c r="H24" s="6"/>
      <c r="I24" s="6"/>
      <c r="J24" s="6"/>
      <c r="K24" s="6"/>
      <c r="L24" s="6"/>
    </row>
    <row r="25" spans="1:12" x14ac:dyDescent="0.25">
      <c r="A25" s="172" t="s">
        <v>73</v>
      </c>
      <c r="B25" s="173">
        <v>4.8516528301886792</v>
      </c>
      <c r="C25" s="6"/>
      <c r="D25" s="6"/>
      <c r="E25" s="6"/>
      <c r="H25" s="6"/>
      <c r="I25" s="6"/>
      <c r="J25" s="6"/>
      <c r="K25" s="6"/>
      <c r="L25" s="6"/>
    </row>
    <row r="26" spans="1:12" x14ac:dyDescent="0.25">
      <c r="A26" s="172" t="s">
        <v>77</v>
      </c>
      <c r="B26" s="173">
        <v>5.4374446771378722</v>
      </c>
      <c r="C26" s="6"/>
      <c r="D26" s="6"/>
      <c r="E26" s="6"/>
      <c r="H26" s="6"/>
      <c r="I26" s="6"/>
      <c r="J26" s="6"/>
      <c r="K26" s="6"/>
      <c r="L26" s="6"/>
    </row>
    <row r="27" spans="1:12" x14ac:dyDescent="0.25">
      <c r="A27" s="172" t="s">
        <v>74</v>
      </c>
      <c r="B27" s="173">
        <v>5.9116817251461988</v>
      </c>
      <c r="C27" s="6"/>
      <c r="D27" s="6"/>
      <c r="E27" s="6"/>
      <c r="H27" s="6"/>
      <c r="I27" s="6"/>
      <c r="J27" s="6"/>
      <c r="K27" s="6"/>
      <c r="L27" s="6"/>
    </row>
    <row r="28" spans="1:12" x14ac:dyDescent="0.25">
      <c r="A28" s="172" t="s">
        <v>60</v>
      </c>
      <c r="B28" s="173">
        <v>6.375932355005653</v>
      </c>
      <c r="C28" s="6"/>
      <c r="D28" s="6"/>
      <c r="E28" s="6"/>
      <c r="H28" s="6"/>
      <c r="I28" s="6"/>
      <c r="J28" s="6"/>
      <c r="K28" s="6"/>
      <c r="L28" s="6"/>
    </row>
    <row r="29" spans="1:12" x14ac:dyDescent="0.25">
      <c r="A29" s="172" t="s">
        <v>80</v>
      </c>
      <c r="B29" s="173">
        <v>6.589671273291926</v>
      </c>
      <c r="C29" s="6"/>
      <c r="D29" s="6"/>
      <c r="E29" s="6"/>
      <c r="H29" s="6"/>
      <c r="I29" s="6"/>
      <c r="J29" s="6"/>
      <c r="K29" s="6"/>
      <c r="L29" s="6"/>
    </row>
    <row r="30" spans="1:12" x14ac:dyDescent="0.25">
      <c r="A30" s="172" t="s">
        <v>79</v>
      </c>
      <c r="B30" s="173">
        <v>6.7366734289617476</v>
      </c>
      <c r="C30" s="6"/>
      <c r="D30" s="6"/>
      <c r="E30" s="6"/>
      <c r="H30" s="6"/>
      <c r="I30" s="6"/>
      <c r="J30" s="6"/>
      <c r="K30" s="6"/>
      <c r="L30" s="6"/>
    </row>
    <row r="31" spans="1:12" x14ac:dyDescent="0.25">
      <c r="A31" s="172" t="s">
        <v>18</v>
      </c>
      <c r="B31" s="173">
        <v>6.8379112903225803</v>
      </c>
      <c r="C31" s="6"/>
      <c r="D31" s="6"/>
      <c r="E31" s="6"/>
      <c r="H31" s="6"/>
      <c r="I31" s="6"/>
      <c r="J31" s="6"/>
      <c r="K31" s="6"/>
      <c r="L31" s="6"/>
    </row>
    <row r="32" spans="1:12" x14ac:dyDescent="0.25">
      <c r="A32" s="172" t="s">
        <v>20</v>
      </c>
      <c r="B32" s="173">
        <v>8.0985794690860207</v>
      </c>
      <c r="C32" s="6"/>
      <c r="D32" s="6"/>
      <c r="E32" s="6"/>
      <c r="H32" s="6"/>
      <c r="I32" s="6"/>
      <c r="J32" s="6"/>
      <c r="K32" s="6"/>
      <c r="L32" s="6"/>
    </row>
    <row r="33" spans="1:12" x14ac:dyDescent="0.25">
      <c r="A33" s="172" t="s">
        <v>76</v>
      </c>
      <c r="B33" s="173">
        <v>8.8677476554629635</v>
      </c>
      <c r="C33" s="6"/>
      <c r="D33" s="6"/>
      <c r="E33" s="6"/>
      <c r="H33" s="6"/>
      <c r="I33" s="6"/>
      <c r="J33" s="6"/>
      <c r="K33" s="6"/>
      <c r="L33" s="6"/>
    </row>
    <row r="34" spans="1:12" x14ac:dyDescent="0.25">
      <c r="A34" s="172" t="s">
        <v>22</v>
      </c>
      <c r="B34" s="173">
        <v>9.5450150362318862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46" sqref="F46"/>
    </sheetView>
  </sheetViews>
  <sheetFormatPr baseColWidth="10" defaultRowHeight="15" x14ac:dyDescent="0.25"/>
  <cols>
    <col min="1" max="1" width="32" customWidth="1"/>
    <col min="2" max="2" width="15.28515625" customWidth="1"/>
    <col min="3" max="3" width="12.42578125" customWidth="1"/>
    <col min="4" max="4" width="16.140625" customWidth="1"/>
    <col min="5" max="5" width="12.42578125" customWidth="1"/>
    <col min="6" max="6" width="25.140625" customWidth="1"/>
  </cols>
  <sheetData>
    <row r="1" spans="1:9" s="6" customFormat="1" x14ac:dyDescent="0.25">
      <c r="A1" s="11"/>
      <c r="B1" s="11"/>
      <c r="C1" s="11"/>
      <c r="D1" s="11"/>
      <c r="E1" s="10"/>
      <c r="F1" s="10"/>
      <c r="G1" s="10"/>
      <c r="H1" s="10"/>
      <c r="I1" s="10"/>
    </row>
    <row r="2" spans="1:9" x14ac:dyDescent="0.25">
      <c r="A2" s="11" t="s">
        <v>204</v>
      </c>
      <c r="B2" s="11"/>
      <c r="C2" s="11"/>
      <c r="D2" s="11"/>
      <c r="E2" s="10"/>
      <c r="F2" s="10"/>
      <c r="G2" s="10"/>
      <c r="H2" s="10"/>
      <c r="I2" s="10"/>
    </row>
    <row r="3" spans="1:9" s="6" customFormat="1" x14ac:dyDescent="0.25">
      <c r="A3" s="11"/>
      <c r="B3" s="11"/>
      <c r="C3" s="11"/>
      <c r="D3" s="11"/>
      <c r="E3" s="10"/>
      <c r="F3" s="10"/>
      <c r="G3" s="10"/>
      <c r="H3" s="10"/>
      <c r="I3" s="10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ht="30" x14ac:dyDescent="0.25">
      <c r="A5" s="176"/>
      <c r="B5" s="176" t="s">
        <v>19</v>
      </c>
      <c r="C5" s="176" t="s">
        <v>5</v>
      </c>
      <c r="D5" s="176" t="s">
        <v>61</v>
      </c>
      <c r="E5" s="176" t="s">
        <v>17</v>
      </c>
      <c r="F5" s="204" t="s">
        <v>105</v>
      </c>
    </row>
    <row r="6" spans="1:9" x14ac:dyDescent="0.25">
      <c r="A6" s="48" t="s">
        <v>27</v>
      </c>
      <c r="B6" s="25">
        <v>7126657.0299999993</v>
      </c>
      <c r="C6" s="25">
        <v>18156893.27</v>
      </c>
      <c r="D6" s="25">
        <v>542773207.46000016</v>
      </c>
      <c r="E6" s="25">
        <v>568056757.76000023</v>
      </c>
      <c r="F6" s="126">
        <v>0.64181525140119955</v>
      </c>
    </row>
    <row r="7" spans="1:9" x14ac:dyDescent="0.25">
      <c r="A7" s="48" t="s">
        <v>30</v>
      </c>
      <c r="B7" s="25">
        <v>68300176.829999998</v>
      </c>
      <c r="C7" s="25">
        <v>1722637.01</v>
      </c>
      <c r="D7" s="25">
        <v>165414.20000000001</v>
      </c>
      <c r="E7" s="25">
        <v>70188228.040000007</v>
      </c>
      <c r="F7" s="126">
        <v>7.9301715206299375E-2</v>
      </c>
    </row>
    <row r="8" spans="1:9" x14ac:dyDescent="0.25">
      <c r="A8" s="48" t="s">
        <v>29</v>
      </c>
      <c r="B8" s="25">
        <v>68834592.890000001</v>
      </c>
      <c r="C8" s="25">
        <v>307731.19</v>
      </c>
      <c r="D8" s="25">
        <v>1867789.14</v>
      </c>
      <c r="E8" s="25">
        <v>71010113.219999999</v>
      </c>
      <c r="F8" s="126">
        <v>8.0230316857839754E-2</v>
      </c>
    </row>
    <row r="9" spans="1:9" x14ac:dyDescent="0.25">
      <c r="A9" s="48" t="s">
        <v>25</v>
      </c>
      <c r="B9" s="25">
        <v>45064059.25</v>
      </c>
      <c r="C9" s="25">
        <v>3445776.33</v>
      </c>
      <c r="D9" s="25">
        <v>9111543.0900000017</v>
      </c>
      <c r="E9" s="25">
        <v>57621378.670000002</v>
      </c>
      <c r="F9" s="126">
        <v>6.5103141775833789E-2</v>
      </c>
    </row>
    <row r="10" spans="1:9" x14ac:dyDescent="0.25">
      <c r="A10" s="48" t="s">
        <v>23</v>
      </c>
      <c r="B10" s="25">
        <v>1856833.9300000002</v>
      </c>
      <c r="C10" s="25">
        <v>3710491.3100000005</v>
      </c>
      <c r="D10" s="25">
        <v>37339136.380000003</v>
      </c>
      <c r="E10" s="25">
        <v>42906461.620000005</v>
      </c>
      <c r="F10" s="126">
        <v>4.8477587979000564E-2</v>
      </c>
    </row>
    <row r="11" spans="1:9" x14ac:dyDescent="0.25">
      <c r="A11" s="48" t="s">
        <v>106</v>
      </c>
      <c r="B11" s="25">
        <v>35156626.100000001</v>
      </c>
      <c r="C11" s="25">
        <v>3688455.4699999997</v>
      </c>
      <c r="D11" s="25">
        <v>234290.98</v>
      </c>
      <c r="E11" s="25">
        <v>39079372.549999997</v>
      </c>
      <c r="F11" s="126">
        <v>4.4153576161444476E-2</v>
      </c>
    </row>
    <row r="12" spans="1:9" x14ac:dyDescent="0.25">
      <c r="A12" s="48" t="s">
        <v>24</v>
      </c>
      <c r="B12" s="25">
        <v>8695686.2200000007</v>
      </c>
      <c r="C12" s="25">
        <v>229634.22000000003</v>
      </c>
      <c r="D12" s="25">
        <v>9710132.379999999</v>
      </c>
      <c r="E12" s="25">
        <v>18635452.819999997</v>
      </c>
      <c r="F12" s="126">
        <v>2.1055145763615262E-2</v>
      </c>
    </row>
    <row r="13" spans="1:9" x14ac:dyDescent="0.25">
      <c r="A13" s="48" t="s">
        <v>28</v>
      </c>
      <c r="B13" s="25">
        <v>506232.13999999996</v>
      </c>
      <c r="C13" s="25">
        <v>306110.2</v>
      </c>
      <c r="D13" s="25">
        <v>2381004.6</v>
      </c>
      <c r="E13" s="25">
        <v>3193346.94</v>
      </c>
      <c r="F13" s="126">
        <v>3.6079823734325965E-3</v>
      </c>
    </row>
    <row r="14" spans="1:9" x14ac:dyDescent="0.25">
      <c r="A14" s="48" t="s">
        <v>31</v>
      </c>
      <c r="B14" s="25">
        <v>84039.1</v>
      </c>
      <c r="C14" s="25">
        <v>12262</v>
      </c>
      <c r="D14" s="25">
        <v>4489982.3000000007</v>
      </c>
      <c r="E14" s="25">
        <v>4586283.4000000004</v>
      </c>
      <c r="F14" s="126">
        <v>5.1817826179470878E-3</v>
      </c>
    </row>
    <row r="15" spans="1:9" x14ac:dyDescent="0.25">
      <c r="A15" s="48" t="s">
        <v>68</v>
      </c>
      <c r="B15" s="25">
        <v>23684</v>
      </c>
      <c r="C15" s="25">
        <v>18042</v>
      </c>
      <c r="D15" s="25">
        <v>4206828.9899999984</v>
      </c>
      <c r="E15" s="25">
        <v>4248554.9899999984</v>
      </c>
      <c r="F15" s="126">
        <v>4.8002023596218132E-3</v>
      </c>
    </row>
    <row r="16" spans="1:9" x14ac:dyDescent="0.25">
      <c r="A16" s="48" t="s">
        <v>26</v>
      </c>
      <c r="B16" s="25">
        <v>5080929.3600000003</v>
      </c>
      <c r="C16" s="25">
        <v>242151.05000000005</v>
      </c>
      <c r="D16" s="25">
        <v>229279.14</v>
      </c>
      <c r="E16" s="25">
        <v>5552359.5500000007</v>
      </c>
      <c r="F16" s="126">
        <v>6.273297503765797E-3</v>
      </c>
    </row>
    <row r="17" spans="1:6" x14ac:dyDescent="0.25">
      <c r="A17" s="46" t="s">
        <v>3</v>
      </c>
      <c r="B17" s="132">
        <v>221198133.41999999</v>
      </c>
      <c r="C17" s="132">
        <v>31004306.839999996</v>
      </c>
      <c r="D17" s="132">
        <v>632875869.30000007</v>
      </c>
      <c r="E17" s="132">
        <v>885078309.56000006</v>
      </c>
      <c r="F17" s="133">
        <v>0.99999999999999989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29" sqref="H29"/>
    </sheetView>
  </sheetViews>
  <sheetFormatPr baseColWidth="10" defaultRowHeight="15" x14ac:dyDescent="0.25"/>
  <cols>
    <col min="1" max="1" width="25.42578125" style="6" customWidth="1"/>
    <col min="2" max="2" width="18.28515625" style="6" customWidth="1"/>
    <col min="3" max="5" width="11.42578125" style="6"/>
    <col min="6" max="6" width="12.7109375" style="6" customWidth="1"/>
    <col min="7" max="7" width="11.42578125" style="6"/>
  </cols>
  <sheetData>
    <row r="1" spans="1:7" x14ac:dyDescent="0.25">
      <c r="A1" s="11"/>
      <c r="B1" s="11"/>
      <c r="C1" s="11"/>
      <c r="D1" s="11"/>
      <c r="E1" s="11"/>
      <c r="F1" s="11"/>
      <c r="G1" s="11"/>
    </row>
    <row r="2" spans="1:7" x14ac:dyDescent="0.25">
      <c r="A2" s="11" t="s">
        <v>205</v>
      </c>
      <c r="B2" s="11"/>
      <c r="C2" s="11"/>
      <c r="D2" s="11"/>
      <c r="E2" s="11"/>
      <c r="F2" s="11"/>
      <c r="G2" s="11"/>
    </row>
    <row r="3" spans="1:7" x14ac:dyDescent="0.25">
      <c r="A3" s="10"/>
      <c r="B3" s="10"/>
      <c r="C3" s="10"/>
      <c r="D3" s="10"/>
      <c r="E3" s="10"/>
      <c r="F3" s="10"/>
      <c r="G3" s="10"/>
    </row>
    <row r="10" spans="1:7" x14ac:dyDescent="0.25">
      <c r="A10" s="7"/>
    </row>
    <row r="12" spans="1:7" x14ac:dyDescent="0.25">
      <c r="A12" s="7"/>
    </row>
    <row r="22" spans="1:2" ht="45" x14ac:dyDescent="0.25">
      <c r="A22" s="176"/>
      <c r="B22" s="187" t="s">
        <v>254</v>
      </c>
    </row>
    <row r="23" spans="1:2" x14ac:dyDescent="0.25">
      <c r="A23" s="48" t="s">
        <v>35</v>
      </c>
      <c r="B23" s="126">
        <v>0.73337242335212105</v>
      </c>
    </row>
    <row r="24" spans="1:2" x14ac:dyDescent="0.25">
      <c r="A24" s="48" t="s">
        <v>32</v>
      </c>
      <c r="B24" s="126">
        <v>0.14005103209002268</v>
      </c>
    </row>
    <row r="25" spans="1:2" x14ac:dyDescent="0.25">
      <c r="A25" s="48" t="s">
        <v>19</v>
      </c>
      <c r="B25" s="126">
        <v>1.2545677756043807E-2</v>
      </c>
    </row>
    <row r="26" spans="1:2" x14ac:dyDescent="0.25">
      <c r="A26" s="48" t="s">
        <v>104</v>
      </c>
      <c r="B26" s="126">
        <v>2.3059464800054833E-2</v>
      </c>
    </row>
    <row r="27" spans="1:2" x14ac:dyDescent="0.25">
      <c r="A27" s="48" t="s">
        <v>34</v>
      </c>
      <c r="B27" s="126">
        <v>6.9754279442514805E-2</v>
      </c>
    </row>
    <row r="28" spans="1:2" x14ac:dyDescent="0.25">
      <c r="A28" s="48" t="s">
        <v>69</v>
      </c>
      <c r="B28" s="126">
        <v>2.1217122559242761E-2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O16" sqref="O16"/>
    </sheetView>
  </sheetViews>
  <sheetFormatPr baseColWidth="10" defaultRowHeight="15" x14ac:dyDescent="0.25"/>
  <cols>
    <col min="1" max="1" width="21.85546875" style="6" customWidth="1"/>
    <col min="2" max="2" width="14.5703125" style="6" customWidth="1"/>
    <col min="3" max="3" width="14.42578125" style="6" customWidth="1"/>
    <col min="4" max="4" width="15" style="6" customWidth="1"/>
    <col min="5" max="16384" width="11.42578125" style="6"/>
  </cols>
  <sheetData>
    <row r="1" spans="1:7" x14ac:dyDescent="0.25">
      <c r="A1" s="11"/>
      <c r="B1" s="11"/>
      <c r="C1" s="11"/>
      <c r="D1" s="11"/>
      <c r="E1" s="11"/>
      <c r="F1" s="10"/>
      <c r="G1" s="10"/>
    </row>
    <row r="2" spans="1:7" x14ac:dyDescent="0.25">
      <c r="A2" s="11" t="s">
        <v>234</v>
      </c>
      <c r="B2" s="11"/>
      <c r="C2" s="11"/>
      <c r="D2" s="11"/>
      <c r="E2" s="11"/>
      <c r="F2" s="10"/>
      <c r="G2" s="10"/>
    </row>
    <row r="3" spans="1:7" x14ac:dyDescent="0.25">
      <c r="A3" s="10"/>
      <c r="B3" s="10"/>
      <c r="C3" s="10"/>
      <c r="D3" s="10"/>
      <c r="E3" s="10"/>
      <c r="F3" s="10"/>
      <c r="G3" s="10"/>
    </row>
    <row r="4" spans="1:7" x14ac:dyDescent="0.25">
      <c r="A4" s="10"/>
      <c r="B4" s="10"/>
      <c r="C4" s="10"/>
      <c r="D4" s="10"/>
      <c r="E4" s="10"/>
      <c r="F4" s="10"/>
      <c r="G4" s="10"/>
    </row>
    <row r="5" spans="1:7" x14ac:dyDescent="0.25">
      <c r="A5" s="10"/>
      <c r="B5" s="10"/>
      <c r="C5" s="10"/>
      <c r="D5" s="10"/>
      <c r="E5" s="10"/>
      <c r="F5" s="10"/>
      <c r="G5" s="10"/>
    </row>
    <row r="22" spans="1:5" x14ac:dyDescent="0.25">
      <c r="A22" s="205" t="s">
        <v>19</v>
      </c>
      <c r="B22" s="176" t="s">
        <v>166</v>
      </c>
      <c r="C22" s="176" t="s">
        <v>167</v>
      </c>
      <c r="D22" s="176" t="s">
        <v>25</v>
      </c>
      <c r="E22" s="176" t="s">
        <v>17</v>
      </c>
    </row>
    <row r="23" spans="1:5" x14ac:dyDescent="0.25">
      <c r="A23" s="124" t="s">
        <v>82</v>
      </c>
      <c r="B23" s="107">
        <v>4140.752671415351</v>
      </c>
      <c r="C23" s="107">
        <v>1541.9400551951819</v>
      </c>
      <c r="D23" s="107">
        <v>7041.2496904942082</v>
      </c>
      <c r="E23" s="107">
        <v>12723.942417104741</v>
      </c>
    </row>
    <row r="24" spans="1:5" x14ac:dyDescent="0.25">
      <c r="A24" s="124" t="s">
        <v>147</v>
      </c>
      <c r="B24" s="107">
        <v>3788.9210333908732</v>
      </c>
      <c r="C24" s="107">
        <v>1963.4181051993914</v>
      </c>
      <c r="D24" s="107">
        <v>7954.9979895133702</v>
      </c>
      <c r="E24" s="107">
        <v>13707.337128103634</v>
      </c>
    </row>
    <row r="25" spans="1:5" x14ac:dyDescent="0.25">
      <c r="A25" s="124" t="s">
        <v>150</v>
      </c>
      <c r="B25" s="107">
        <v>3831.5071107238355</v>
      </c>
      <c r="C25" s="107">
        <v>7344.1446906099582</v>
      </c>
      <c r="D25" s="107">
        <v>3267.2072560900401</v>
      </c>
      <c r="E25" s="107">
        <v>14442.859057423833</v>
      </c>
    </row>
    <row r="26" spans="1:5" x14ac:dyDescent="0.25">
      <c r="A26" s="124" t="s">
        <v>151</v>
      </c>
      <c r="B26" s="107">
        <v>3898.7254127943356</v>
      </c>
      <c r="C26" s="107">
        <v>5072.1603384476957</v>
      </c>
      <c r="D26" s="107">
        <v>6107.7785019121084</v>
      </c>
      <c r="E26" s="107">
        <v>15078.66425315414</v>
      </c>
    </row>
    <row r="27" spans="1:5" x14ac:dyDescent="0.25">
      <c r="A27" s="124" t="s">
        <v>145</v>
      </c>
      <c r="B27" s="107">
        <v>5632.920175130469</v>
      </c>
      <c r="C27" s="107">
        <v>7448.8587916499391</v>
      </c>
      <c r="D27" s="107">
        <v>2298.0130344239242</v>
      </c>
      <c r="E27" s="107">
        <v>15379.792001204332</v>
      </c>
    </row>
    <row r="28" spans="1:5" x14ac:dyDescent="0.25">
      <c r="A28" s="124" t="s">
        <v>148</v>
      </c>
      <c r="B28" s="107">
        <v>3633.1223784785448</v>
      </c>
      <c r="C28" s="107">
        <v>7126.5311955733141</v>
      </c>
      <c r="D28" s="107">
        <v>4649.730411640594</v>
      </c>
      <c r="E28" s="107">
        <v>15409.383985692453</v>
      </c>
    </row>
    <row r="29" spans="1:5" x14ac:dyDescent="0.25">
      <c r="A29" s="124" t="s">
        <v>143</v>
      </c>
      <c r="B29" s="107">
        <v>4306.7406007650634</v>
      </c>
      <c r="C29" s="107">
        <v>4877.7735588316518</v>
      </c>
      <c r="D29" s="107">
        <v>7091.0370270658022</v>
      </c>
      <c r="E29" s="107">
        <v>16275.551186662517</v>
      </c>
    </row>
    <row r="30" spans="1:5" x14ac:dyDescent="0.25">
      <c r="A30" s="124" t="s">
        <v>149</v>
      </c>
      <c r="B30" s="107">
        <v>6203.6093744029185</v>
      </c>
      <c r="C30" s="107">
        <v>5640.4986149931447</v>
      </c>
      <c r="D30" s="107">
        <v>5156.7761375296686</v>
      </c>
      <c r="E30" s="107">
        <v>17000.884126925732</v>
      </c>
    </row>
    <row r="31" spans="1:5" x14ac:dyDescent="0.25">
      <c r="A31" s="124" t="s">
        <v>146</v>
      </c>
      <c r="B31" s="107">
        <v>6721.4867619717979</v>
      </c>
      <c r="C31" s="107">
        <v>5332.8307084305416</v>
      </c>
      <c r="D31" s="107">
        <v>5141.6398712527216</v>
      </c>
      <c r="E31" s="107">
        <v>17195.957341655063</v>
      </c>
    </row>
    <row r="32" spans="1:5" x14ac:dyDescent="0.25">
      <c r="A32" s="124" t="s">
        <v>21</v>
      </c>
      <c r="B32" s="107">
        <v>5317.8219868245415</v>
      </c>
      <c r="C32" s="107">
        <v>5359.4313882328825</v>
      </c>
      <c r="D32" s="107">
        <v>6545.1368432465579</v>
      </c>
      <c r="E32" s="107">
        <v>17222.390218303983</v>
      </c>
    </row>
    <row r="33" spans="1:5" x14ac:dyDescent="0.25">
      <c r="A33" s="124" t="s">
        <v>155</v>
      </c>
      <c r="B33" s="107">
        <v>5264.3837500588261</v>
      </c>
      <c r="C33" s="107">
        <v>3131.8968736291363</v>
      </c>
      <c r="D33" s="107">
        <v>10179.860775059504</v>
      </c>
      <c r="E33" s="107">
        <v>18576.141398747466</v>
      </c>
    </row>
    <row r="34" spans="1:5" x14ac:dyDescent="0.25">
      <c r="A34" s="124" t="s">
        <v>156</v>
      </c>
      <c r="B34" s="107">
        <v>4549.7412954930596</v>
      </c>
      <c r="C34" s="107">
        <v>7591.5463314942017</v>
      </c>
      <c r="D34" s="107">
        <v>7730.2591051829922</v>
      </c>
      <c r="E34" s="107">
        <v>19871.546732170253</v>
      </c>
    </row>
    <row r="35" spans="1:5" x14ac:dyDescent="0.25">
      <c r="A35" s="124" t="s">
        <v>142</v>
      </c>
      <c r="B35" s="107">
        <v>6112.0050412292885</v>
      </c>
      <c r="C35" s="107">
        <v>3503.8297495446664</v>
      </c>
      <c r="D35" s="107">
        <v>11822.760535398018</v>
      </c>
      <c r="E35" s="107">
        <v>21438.595326171973</v>
      </c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K45" sqref="K45"/>
    </sheetView>
  </sheetViews>
  <sheetFormatPr baseColWidth="10" defaultRowHeight="15" x14ac:dyDescent="0.25"/>
  <cols>
    <col min="1" max="1" width="15.5703125" customWidth="1"/>
    <col min="2" max="2" width="14.7109375" customWidth="1"/>
    <col min="3" max="3" width="9.7109375" customWidth="1"/>
    <col min="4" max="4" width="10.140625" customWidth="1"/>
    <col min="5" max="5" width="9.28515625" customWidth="1"/>
    <col min="6" max="6" width="9.140625" customWidth="1"/>
    <col min="7" max="7" width="9" customWidth="1"/>
    <col min="8" max="8" width="9.7109375" customWidth="1"/>
    <col min="9" max="10" width="10.140625" customWidth="1"/>
  </cols>
  <sheetData>
    <row r="1" spans="1:13" s="6" customFormat="1" x14ac:dyDescent="0.25">
      <c r="A1" s="11"/>
      <c r="B1" s="11"/>
      <c r="C1" s="11"/>
      <c r="D1" s="11"/>
      <c r="E1" s="11"/>
      <c r="F1" s="11"/>
      <c r="G1" s="11"/>
      <c r="H1" s="11"/>
      <c r="I1" s="11"/>
      <c r="J1" s="10"/>
      <c r="K1" s="10"/>
      <c r="L1" s="10"/>
      <c r="M1" s="10"/>
    </row>
    <row r="2" spans="1:13" s="6" customFormat="1" x14ac:dyDescent="0.25">
      <c r="A2" s="11" t="s">
        <v>206</v>
      </c>
      <c r="B2" s="11"/>
      <c r="C2" s="11"/>
      <c r="D2" s="11"/>
      <c r="E2" s="11"/>
      <c r="F2" s="11"/>
      <c r="G2" s="11"/>
      <c r="H2" s="11"/>
      <c r="I2" s="11"/>
      <c r="J2" s="10"/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45" x14ac:dyDescent="0.25">
      <c r="A4" s="196"/>
      <c r="B4" s="196"/>
      <c r="C4" s="207">
        <v>2011</v>
      </c>
      <c r="D4" s="207">
        <v>2012</v>
      </c>
      <c r="E4" s="207">
        <v>2013</v>
      </c>
      <c r="F4" s="207">
        <v>2014</v>
      </c>
      <c r="G4" s="207">
        <v>2015</v>
      </c>
      <c r="H4" s="207">
        <v>2016</v>
      </c>
      <c r="I4" s="206" t="s">
        <v>111</v>
      </c>
      <c r="J4" s="206" t="s">
        <v>112</v>
      </c>
    </row>
    <row r="5" spans="1:13" x14ac:dyDescent="0.25">
      <c r="A5" s="285" t="s">
        <v>44</v>
      </c>
      <c r="B5" s="37" t="s">
        <v>4</v>
      </c>
      <c r="C5" s="38">
        <v>7344.2777651241649</v>
      </c>
      <c r="D5" s="38">
        <v>7429.5121850000005</v>
      </c>
      <c r="E5" s="38">
        <v>7771.1678083333336</v>
      </c>
      <c r="F5" s="38">
        <v>8056.2393000000011</v>
      </c>
      <c r="G5" s="38">
        <v>8318.4997923466653</v>
      </c>
      <c r="H5" s="39">
        <v>8460.8622350925016</v>
      </c>
      <c r="I5" s="33">
        <f>(H5-C5)/C5</f>
        <v>0.15203461874367974</v>
      </c>
      <c r="J5" s="33">
        <f>(H5-G5)/G5</f>
        <v>1.7113956398341811E-2</v>
      </c>
    </row>
    <row r="6" spans="1:13" x14ac:dyDescent="0.25">
      <c r="A6" s="285"/>
      <c r="B6" s="37" t="s">
        <v>5</v>
      </c>
      <c r="C6" s="38">
        <v>356.8</v>
      </c>
      <c r="D6" s="38">
        <v>387.10835833333329</v>
      </c>
      <c r="E6" s="38">
        <v>416.37219166666671</v>
      </c>
      <c r="F6" s="38">
        <v>481.6472</v>
      </c>
      <c r="G6" s="38">
        <v>556.4083333333333</v>
      </c>
      <c r="H6" s="39">
        <v>596.85083333333341</v>
      </c>
      <c r="I6" s="33">
        <f t="shared" ref="I6:I20" si="0">(H6-C6)/C6</f>
        <v>0.67278821001494782</v>
      </c>
      <c r="J6" s="33">
        <f t="shared" ref="J6:J20" si="1">(H6-G6)/G6</f>
        <v>7.2684928634546175E-2</v>
      </c>
    </row>
    <row r="7" spans="1:13" x14ac:dyDescent="0.25">
      <c r="A7" s="285"/>
      <c r="B7" s="37" t="s">
        <v>61</v>
      </c>
      <c r="C7" s="38">
        <v>100.07916666666665</v>
      </c>
      <c r="D7" s="38">
        <v>109.325</v>
      </c>
      <c r="E7" s="38">
        <v>144.98333333333335</v>
      </c>
      <c r="F7" s="38">
        <v>145.45000000000002</v>
      </c>
      <c r="G7" s="38">
        <v>152.90416666666664</v>
      </c>
      <c r="H7" s="39">
        <v>158.00416666666669</v>
      </c>
      <c r="I7" s="40">
        <f t="shared" si="0"/>
        <v>0.57879178983304935</v>
      </c>
      <c r="J7" s="40">
        <f t="shared" si="1"/>
        <v>3.3354225141020044E-2</v>
      </c>
    </row>
    <row r="8" spans="1:13" x14ac:dyDescent="0.25">
      <c r="A8" s="285"/>
      <c r="B8" s="41" t="s">
        <v>17</v>
      </c>
      <c r="C8" s="42">
        <f t="shared" ref="C8:H8" si="2">SUM(C5:C7)</f>
        <v>7801.1569317908315</v>
      </c>
      <c r="D8" s="42">
        <f t="shared" si="2"/>
        <v>7925.9455433333333</v>
      </c>
      <c r="E8" s="42">
        <f t="shared" si="2"/>
        <v>8332.5233333333326</v>
      </c>
      <c r="F8" s="42">
        <f t="shared" si="2"/>
        <v>8683.3365000000013</v>
      </c>
      <c r="G8" s="42">
        <f t="shared" si="2"/>
        <v>9027.8122923466653</v>
      </c>
      <c r="H8" s="42">
        <f t="shared" si="2"/>
        <v>9215.717235092503</v>
      </c>
      <c r="I8" s="43">
        <f t="shared" si="0"/>
        <v>0.18132698978751929</v>
      </c>
      <c r="J8" s="43">
        <f t="shared" si="1"/>
        <v>2.08140063905775E-2</v>
      </c>
    </row>
    <row r="9" spans="1:13" x14ac:dyDescent="0.25">
      <c r="A9" s="285" t="s">
        <v>45</v>
      </c>
      <c r="B9" s="37" t="s">
        <v>4</v>
      </c>
      <c r="C9" s="39">
        <v>676.61183333333327</v>
      </c>
      <c r="D9" s="39">
        <v>687.5920666666666</v>
      </c>
      <c r="E9" s="39">
        <v>648.6476583333332</v>
      </c>
      <c r="F9" s="39">
        <v>666.35166666666646</v>
      </c>
      <c r="G9" s="39">
        <v>718.5</v>
      </c>
      <c r="H9" s="39">
        <v>754.45083333333332</v>
      </c>
      <c r="I9" s="40">
        <f t="shared" si="0"/>
        <v>0.11504232732159832</v>
      </c>
      <c r="J9" s="40">
        <f t="shared" si="1"/>
        <v>5.0035954534910679E-2</v>
      </c>
    </row>
    <row r="10" spans="1:13" x14ac:dyDescent="0.25">
      <c r="A10" s="285"/>
      <c r="B10" s="37" t="s">
        <v>5</v>
      </c>
      <c r="C10" s="39">
        <v>70.2</v>
      </c>
      <c r="D10" s="39">
        <v>71.2</v>
      </c>
      <c r="E10" s="39">
        <v>55.6</v>
      </c>
      <c r="F10" s="39">
        <v>62.6</v>
      </c>
      <c r="G10" s="39">
        <v>66.099999999999994</v>
      </c>
      <c r="H10" s="39">
        <v>68.625000000000014</v>
      </c>
      <c r="I10" s="40">
        <f t="shared" si="0"/>
        <v>-2.2435897435897273E-2</v>
      </c>
      <c r="J10" s="40">
        <f t="shared" si="1"/>
        <v>3.8199697428139487E-2</v>
      </c>
    </row>
    <row r="11" spans="1:13" x14ac:dyDescent="0.25">
      <c r="A11" s="285"/>
      <c r="B11" s="37" t="s">
        <v>61</v>
      </c>
      <c r="C11" s="39">
        <v>59.3</v>
      </c>
      <c r="D11" s="39">
        <v>59.7</v>
      </c>
      <c r="E11" s="39">
        <v>18.5</v>
      </c>
      <c r="F11" s="39">
        <v>15.8</v>
      </c>
      <c r="G11" s="39">
        <v>16.079999999999998</v>
      </c>
      <c r="H11" s="39">
        <v>16.916666666666664</v>
      </c>
      <c r="I11" s="40">
        <f t="shared" si="0"/>
        <v>-0.71472737492973581</v>
      </c>
      <c r="J11" s="40">
        <f t="shared" si="1"/>
        <v>5.2031509121061324E-2</v>
      </c>
    </row>
    <row r="12" spans="1:13" x14ac:dyDescent="0.25">
      <c r="A12" s="285"/>
      <c r="B12" s="41" t="s">
        <v>17</v>
      </c>
      <c r="C12" s="42">
        <v>806.09516666666661</v>
      </c>
      <c r="D12" s="42">
        <v>818.45873333333327</v>
      </c>
      <c r="E12" s="42">
        <v>722.7143249999998</v>
      </c>
      <c r="F12" s="42">
        <v>744.65583333333302</v>
      </c>
      <c r="G12" s="42">
        <v>800.7</v>
      </c>
      <c r="H12" s="42">
        <f>SUM(H9:H11)</f>
        <v>839.99249999999995</v>
      </c>
      <c r="I12" s="43">
        <f t="shared" si="0"/>
        <v>4.2051279718627106E-2</v>
      </c>
      <c r="J12" s="43">
        <f t="shared" si="1"/>
        <v>4.9072686399400406E-2</v>
      </c>
    </row>
    <row r="13" spans="1:13" x14ac:dyDescent="0.25">
      <c r="A13" s="285" t="s">
        <v>46</v>
      </c>
      <c r="B13" s="37" t="s">
        <v>4</v>
      </c>
      <c r="C13" s="39">
        <v>3532.498133333334</v>
      </c>
      <c r="D13" s="39">
        <v>3528.5453916666665</v>
      </c>
      <c r="E13" s="39">
        <v>3606.5487200000002</v>
      </c>
      <c r="F13" s="39">
        <v>3629.0450974999994</v>
      </c>
      <c r="G13" s="39">
        <v>3666</v>
      </c>
      <c r="H13" s="39">
        <v>3628.3242325633341</v>
      </c>
      <c r="I13" s="40">
        <f t="shared" si="0"/>
        <v>2.7127006331798629E-2</v>
      </c>
      <c r="J13" s="40">
        <f t="shared" si="1"/>
        <v>-1.0277077860519877E-2</v>
      </c>
    </row>
    <row r="14" spans="1:13" x14ac:dyDescent="0.25">
      <c r="A14" s="285"/>
      <c r="B14" s="37" t="s">
        <v>5</v>
      </c>
      <c r="C14" s="39">
        <v>612.5</v>
      </c>
      <c r="D14" s="39">
        <v>604.1</v>
      </c>
      <c r="E14" s="39">
        <v>622.20000000000005</v>
      </c>
      <c r="F14" s="39">
        <v>678.5</v>
      </c>
      <c r="G14" s="39">
        <v>751.45</v>
      </c>
      <c r="H14" s="39">
        <v>866.35710000000017</v>
      </c>
      <c r="I14" s="40">
        <f t="shared" si="0"/>
        <v>0.41446057142857173</v>
      </c>
      <c r="J14" s="40">
        <f t="shared" si="1"/>
        <v>0.15291383325570579</v>
      </c>
    </row>
    <row r="15" spans="1:13" x14ac:dyDescent="0.25">
      <c r="A15" s="285"/>
      <c r="B15" s="37" t="s">
        <v>61</v>
      </c>
      <c r="C15" s="39">
        <v>729.6</v>
      </c>
      <c r="D15" s="39">
        <v>815.8</v>
      </c>
      <c r="E15" s="39">
        <v>885.8</v>
      </c>
      <c r="F15" s="39">
        <v>952.5</v>
      </c>
      <c r="G15" s="39">
        <v>1027.9100000000001</v>
      </c>
      <c r="H15" s="39">
        <v>1164.4211</v>
      </c>
      <c r="I15" s="40">
        <f t="shared" si="0"/>
        <v>0.59597190241228071</v>
      </c>
      <c r="J15" s="40">
        <f t="shared" si="1"/>
        <v>0.13280452568804654</v>
      </c>
    </row>
    <row r="16" spans="1:13" x14ac:dyDescent="0.25">
      <c r="A16" s="285"/>
      <c r="B16" s="41" t="s">
        <v>17</v>
      </c>
      <c r="C16" s="42">
        <v>4874.6238000000003</v>
      </c>
      <c r="D16" s="42">
        <v>4948.436158333333</v>
      </c>
      <c r="E16" s="42">
        <v>5114.5555450000002</v>
      </c>
      <c r="F16" s="42">
        <v>5260.0435141666649</v>
      </c>
      <c r="G16" s="42">
        <v>5445.3</v>
      </c>
      <c r="H16" s="42">
        <f>SUM(H13:H15)</f>
        <v>5659.1024325633334</v>
      </c>
      <c r="I16" s="43">
        <f t="shared" si="0"/>
        <v>0.16093111278932604</v>
      </c>
      <c r="J16" s="43">
        <f t="shared" si="1"/>
        <v>3.9263664548019987E-2</v>
      </c>
    </row>
    <row r="17" spans="1:10" x14ac:dyDescent="0.25">
      <c r="A17" s="285" t="s">
        <v>17</v>
      </c>
      <c r="B17" s="37" t="s">
        <v>4</v>
      </c>
      <c r="C17" s="39">
        <v>11553.387731790834</v>
      </c>
      <c r="D17" s="39">
        <v>11645.649643333332</v>
      </c>
      <c r="E17" s="39">
        <v>12026.364186666668</v>
      </c>
      <c r="F17" s="39">
        <v>12351.636064166667</v>
      </c>
      <c r="G17" s="39">
        <v>12702.969112346665</v>
      </c>
      <c r="H17" s="39">
        <v>12843.637300989167</v>
      </c>
      <c r="I17" s="40">
        <f t="shared" si="0"/>
        <v>0.11167716336984199</v>
      </c>
      <c r="J17" s="40">
        <f t="shared" si="1"/>
        <v>1.107364643638932E-2</v>
      </c>
    </row>
    <row r="18" spans="1:10" x14ac:dyDescent="0.25">
      <c r="A18" s="285"/>
      <c r="B18" s="37" t="s">
        <v>5</v>
      </c>
      <c r="C18" s="39">
        <v>1039.5166666666667</v>
      </c>
      <c r="D18" s="39">
        <v>1062.4407916666667</v>
      </c>
      <c r="E18" s="39">
        <v>1094.1081833333333</v>
      </c>
      <c r="F18" s="39">
        <v>1222.6633666666667</v>
      </c>
      <c r="G18" s="39">
        <v>1373.9615083333333</v>
      </c>
      <c r="H18" s="39">
        <v>1531.8329333333334</v>
      </c>
      <c r="I18" s="33">
        <f t="shared" si="0"/>
        <v>0.47360112872969812</v>
      </c>
      <c r="J18" s="33">
        <f t="shared" si="1"/>
        <v>0.11490236374343848</v>
      </c>
    </row>
    <row r="19" spans="1:10" x14ac:dyDescent="0.25">
      <c r="A19" s="285"/>
      <c r="B19" s="37" t="s">
        <v>61</v>
      </c>
      <c r="C19" s="39">
        <v>888.97149999999999</v>
      </c>
      <c r="D19" s="39">
        <v>984.75</v>
      </c>
      <c r="E19" s="39">
        <v>1049.3208333333334</v>
      </c>
      <c r="F19" s="39">
        <v>1110.5364166666668</v>
      </c>
      <c r="G19" s="39">
        <v>1196.8460999999998</v>
      </c>
      <c r="H19" s="39">
        <v>1339.3419333333334</v>
      </c>
      <c r="I19" s="33">
        <f t="shared" si="0"/>
        <v>0.50661965353594951</v>
      </c>
      <c r="J19" s="33">
        <f t="shared" si="1"/>
        <v>0.11905944576611283</v>
      </c>
    </row>
    <row r="20" spans="1:10" x14ac:dyDescent="0.25">
      <c r="A20" s="285"/>
      <c r="B20" s="34" t="s">
        <v>17</v>
      </c>
      <c r="C20" s="44">
        <v>13481.875898457498</v>
      </c>
      <c r="D20" s="44">
        <v>13692.840435000004</v>
      </c>
      <c r="E20" s="44">
        <v>14169.793203333335</v>
      </c>
      <c r="F20" s="44">
        <v>14684.8358475</v>
      </c>
      <c r="G20" s="44">
        <v>15273.776720680002</v>
      </c>
      <c r="H20" s="44">
        <v>15714.812167655833</v>
      </c>
      <c r="I20" s="45">
        <f t="shared" si="0"/>
        <v>0.16562504253980057</v>
      </c>
      <c r="J20" s="45">
        <f t="shared" si="1"/>
        <v>2.887533679726307E-2</v>
      </c>
    </row>
  </sheetData>
  <mergeCells count="4">
    <mergeCell ref="A5:A8"/>
    <mergeCell ref="A9:A12"/>
    <mergeCell ref="A13:A16"/>
    <mergeCell ref="A17:A20"/>
  </mergeCells>
  <pageMargins left="0.7" right="0.7" top="0.75" bottom="0.75" header="0.3" footer="0.3"/>
  <ignoredErrors>
    <ignoredError sqref="C8:H8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M16" sqref="M16"/>
    </sheetView>
  </sheetViews>
  <sheetFormatPr baseColWidth="10" defaultRowHeight="15" x14ac:dyDescent="0.25"/>
  <cols>
    <col min="1" max="1" width="24.5703125" customWidth="1"/>
  </cols>
  <sheetData>
    <row r="1" spans="1:13" s="6" customFormat="1" x14ac:dyDescent="0.25">
      <c r="A1" s="11"/>
      <c r="B1" s="11"/>
      <c r="C1" s="11"/>
      <c r="D1" s="11"/>
      <c r="E1" s="11"/>
      <c r="F1" s="11"/>
      <c r="G1" s="11"/>
      <c r="H1" s="10"/>
      <c r="I1" s="10"/>
      <c r="J1" s="10"/>
      <c r="K1" s="10"/>
      <c r="L1" s="10"/>
      <c r="M1" s="10"/>
    </row>
    <row r="2" spans="1:13" s="6" customFormat="1" ht="17.25" x14ac:dyDescent="0.25">
      <c r="A2" s="11" t="s">
        <v>213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</row>
    <row r="3" spans="1:13" s="6" customForma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45" x14ac:dyDescent="0.25">
      <c r="A4" s="176"/>
      <c r="B4" s="176">
        <v>2011</v>
      </c>
      <c r="C4" s="176">
        <v>2012</v>
      </c>
      <c r="D4" s="176">
        <v>2013</v>
      </c>
      <c r="E4" s="176">
        <v>2014</v>
      </c>
      <c r="F4" s="176">
        <v>2015</v>
      </c>
      <c r="G4" s="176">
        <v>2016</v>
      </c>
      <c r="H4" s="187" t="s">
        <v>111</v>
      </c>
      <c r="I4" s="187" t="s">
        <v>112</v>
      </c>
    </row>
    <row r="5" spans="1:13" x14ac:dyDescent="0.25">
      <c r="A5" s="15" t="s">
        <v>22</v>
      </c>
      <c r="B5" s="106">
        <v>607.49445000000003</v>
      </c>
      <c r="C5" s="106">
        <v>589.1621583333332</v>
      </c>
      <c r="D5" s="106">
        <v>601.28640833333327</v>
      </c>
      <c r="E5" s="106">
        <v>614.31204166666669</v>
      </c>
      <c r="F5" s="106">
        <v>626.01844166666672</v>
      </c>
      <c r="G5" s="107">
        <v>630.03812083333332</v>
      </c>
      <c r="H5" s="32">
        <f>(G5-B5)/B5</f>
        <v>3.7109262205330916E-2</v>
      </c>
      <c r="I5" s="32">
        <f>(G5-F5)/F5</f>
        <v>6.4210235659590146E-3</v>
      </c>
    </row>
    <row r="6" spans="1:13" x14ac:dyDescent="0.25">
      <c r="A6" s="12" t="s">
        <v>85</v>
      </c>
      <c r="B6" s="108">
        <v>280.98144166666668</v>
      </c>
      <c r="C6" s="108">
        <v>294.16390833333327</v>
      </c>
      <c r="D6" s="108">
        <v>317.71814166666661</v>
      </c>
      <c r="E6" s="108">
        <v>342.79509999999999</v>
      </c>
      <c r="F6" s="108">
        <v>351.9312083333333</v>
      </c>
      <c r="G6" s="107">
        <v>378.49318333333332</v>
      </c>
      <c r="H6" s="32">
        <f t="shared" ref="H6:H32" si="0">(G6-B6)/B6</f>
        <v>0.3470397941168889</v>
      </c>
      <c r="I6" s="32">
        <f t="shared" ref="I6:I32" si="1">(G6-F6)/F6</f>
        <v>7.5474906376707909E-2</v>
      </c>
    </row>
    <row r="7" spans="1:13" x14ac:dyDescent="0.25">
      <c r="A7" s="15" t="s">
        <v>73</v>
      </c>
      <c r="B7" s="106">
        <v>731.63411666666661</v>
      </c>
      <c r="C7" s="106">
        <v>725.45091000000002</v>
      </c>
      <c r="D7" s="106">
        <v>740.38719999999989</v>
      </c>
      <c r="E7" s="106">
        <v>773.50686666666684</v>
      </c>
      <c r="F7" s="106">
        <v>788.69939166666677</v>
      </c>
      <c r="G7" s="107">
        <v>797.12</v>
      </c>
      <c r="H7" s="32">
        <f t="shared" si="0"/>
        <v>8.9506328151683009E-2</v>
      </c>
      <c r="I7" s="32">
        <f t="shared" si="1"/>
        <v>1.0676575159439317E-2</v>
      </c>
    </row>
    <row r="8" spans="1:13" x14ac:dyDescent="0.25">
      <c r="A8" s="15" t="s">
        <v>74</v>
      </c>
      <c r="B8" s="106">
        <v>459.72523333333334</v>
      </c>
      <c r="C8" s="106">
        <v>461.70215833333327</v>
      </c>
      <c r="D8" s="106">
        <v>474.72922500000004</v>
      </c>
      <c r="E8" s="106">
        <v>492.25315083333339</v>
      </c>
      <c r="F8" s="106">
        <v>509.57052499999998</v>
      </c>
      <c r="G8" s="107">
        <v>513.88557500000002</v>
      </c>
      <c r="H8" s="32">
        <f t="shared" si="0"/>
        <v>0.11781024346644162</v>
      </c>
      <c r="I8" s="32">
        <f t="shared" si="1"/>
        <v>8.4680133333850938E-3</v>
      </c>
    </row>
    <row r="9" spans="1:13" x14ac:dyDescent="0.25">
      <c r="A9" s="15" t="s">
        <v>75</v>
      </c>
      <c r="B9" s="106">
        <v>655.03787499999999</v>
      </c>
      <c r="C9" s="106">
        <v>637.44240833333333</v>
      </c>
      <c r="D9" s="106">
        <v>642.69863333333342</v>
      </c>
      <c r="E9" s="106">
        <v>662.36665833333336</v>
      </c>
      <c r="F9" s="106">
        <v>669.20193333333327</v>
      </c>
      <c r="G9" s="107">
        <v>672.84704999999997</v>
      </c>
      <c r="H9" s="32">
        <f t="shared" si="0"/>
        <v>2.7188008021673531E-2</v>
      </c>
      <c r="I9" s="32">
        <f t="shared" si="1"/>
        <v>5.4469607529526393E-3</v>
      </c>
    </row>
    <row r="10" spans="1:13" x14ac:dyDescent="0.25">
      <c r="A10" s="15" t="s">
        <v>20</v>
      </c>
      <c r="B10" s="106">
        <v>2722.3750967141673</v>
      </c>
      <c r="C10" s="106">
        <v>2799.6622166666666</v>
      </c>
      <c r="D10" s="106">
        <v>2831.244858333333</v>
      </c>
      <c r="E10" s="106">
        <v>2865.2939249999999</v>
      </c>
      <c r="F10" s="106">
        <v>2972.5213706799996</v>
      </c>
      <c r="G10" s="107">
        <v>2981.9313908333334</v>
      </c>
      <c r="H10" s="32">
        <f t="shared" si="0"/>
        <v>9.534185587887703E-2</v>
      </c>
      <c r="I10" s="32">
        <f t="shared" si="1"/>
        <v>3.1656694704203709E-3</v>
      </c>
    </row>
    <row r="11" spans="1:13" x14ac:dyDescent="0.25">
      <c r="A11" s="15" t="s">
        <v>76</v>
      </c>
      <c r="B11" s="106">
        <v>926.27855000000034</v>
      </c>
      <c r="C11" s="106">
        <v>952.33893333333356</v>
      </c>
      <c r="D11" s="106">
        <v>1008.6051333333335</v>
      </c>
      <c r="E11" s="106">
        <v>1043.444375</v>
      </c>
      <c r="F11" s="106">
        <v>1080.8329833333332</v>
      </c>
      <c r="G11" s="107">
        <v>1106.8508350925003</v>
      </c>
      <c r="H11" s="32">
        <f t="shared" si="0"/>
        <v>0.1949438266626167</v>
      </c>
      <c r="I11" s="32">
        <f t="shared" si="1"/>
        <v>2.4072037179071824E-2</v>
      </c>
    </row>
    <row r="12" spans="1:13" x14ac:dyDescent="0.25">
      <c r="A12" s="12" t="s">
        <v>77</v>
      </c>
      <c r="B12" s="108">
        <v>1451.4880250000001</v>
      </c>
      <c r="C12" s="108">
        <v>1434.3639833333334</v>
      </c>
      <c r="D12" s="108">
        <v>1495.7686333333331</v>
      </c>
      <c r="E12" s="108">
        <v>1510.5862166666668</v>
      </c>
      <c r="F12" s="108">
        <v>1543.389658333333</v>
      </c>
      <c r="G12" s="107">
        <v>1559.8636250000002</v>
      </c>
      <c r="H12" s="32">
        <f t="shared" si="0"/>
        <v>7.4665169903830292E-2</v>
      </c>
      <c r="I12" s="32">
        <f t="shared" si="1"/>
        <v>1.067388690711907E-2</v>
      </c>
    </row>
    <row r="13" spans="1:13" x14ac:dyDescent="0.25">
      <c r="A13" s="15" t="s">
        <v>18</v>
      </c>
      <c r="B13" s="106">
        <v>308.24913333333336</v>
      </c>
      <c r="C13" s="106">
        <v>303.10382499999997</v>
      </c>
      <c r="D13" s="106">
        <v>302.63889999999998</v>
      </c>
      <c r="E13" s="106">
        <v>305.51695000000001</v>
      </c>
      <c r="F13" s="106">
        <v>314.33763333333332</v>
      </c>
      <c r="G13" s="107">
        <v>330.9699</v>
      </c>
      <c r="H13" s="32">
        <f t="shared" si="0"/>
        <v>7.3709101534105315E-2</v>
      </c>
      <c r="I13" s="32">
        <f t="shared" si="1"/>
        <v>5.2912107565018511E-2</v>
      </c>
    </row>
    <row r="14" spans="1:13" x14ac:dyDescent="0.25">
      <c r="A14" s="15" t="s">
        <v>78</v>
      </c>
      <c r="B14" s="106">
        <v>857.7211666666667</v>
      </c>
      <c r="C14" s="106">
        <v>883.76622500000008</v>
      </c>
      <c r="D14" s="106">
        <v>897.77679166666667</v>
      </c>
      <c r="E14" s="106">
        <v>918.9071133333332</v>
      </c>
      <c r="F14" s="106">
        <v>941.76067499999999</v>
      </c>
      <c r="G14" s="107">
        <v>941.81551666666689</v>
      </c>
      <c r="H14" s="32">
        <f t="shared" si="0"/>
        <v>9.8043925308283195E-2</v>
      </c>
      <c r="I14" s="32">
        <f t="shared" si="1"/>
        <v>5.8233124532305098E-5</v>
      </c>
    </row>
    <row r="15" spans="1:13" x14ac:dyDescent="0.25">
      <c r="A15" s="15" t="s">
        <v>79</v>
      </c>
      <c r="B15" s="106">
        <v>1089.3816684100002</v>
      </c>
      <c r="C15" s="106">
        <v>1104.1439666666665</v>
      </c>
      <c r="D15" s="106">
        <v>1166.0080950000001</v>
      </c>
      <c r="E15" s="106">
        <v>1211.0125416666665</v>
      </c>
      <c r="F15" s="106">
        <v>1229.1975999999997</v>
      </c>
      <c r="G15" s="107">
        <v>1248.8778458966665</v>
      </c>
      <c r="H15" s="32">
        <f t="shared" si="0"/>
        <v>0.14640982321600646</v>
      </c>
      <c r="I15" s="32">
        <f t="shared" si="1"/>
        <v>1.6010644583642819E-2</v>
      </c>
    </row>
    <row r="16" spans="1:13" x14ac:dyDescent="0.25">
      <c r="A16" s="15" t="s">
        <v>80</v>
      </c>
      <c r="B16" s="106">
        <v>1463.0209750000001</v>
      </c>
      <c r="C16" s="106">
        <v>1460.3489500000001</v>
      </c>
      <c r="D16" s="106">
        <v>1547.5021666666667</v>
      </c>
      <c r="E16" s="106">
        <v>1611.6411250000001</v>
      </c>
      <c r="F16" s="106">
        <v>1675.5076916666667</v>
      </c>
      <c r="G16" s="107">
        <v>1680.944258333333</v>
      </c>
      <c r="H16" s="32">
        <f t="shared" si="0"/>
        <v>0.14895431238320614</v>
      </c>
      <c r="I16" s="32">
        <f t="shared" si="1"/>
        <v>3.244727967353235E-3</v>
      </c>
    </row>
    <row r="17" spans="1:9" x14ac:dyDescent="0.25">
      <c r="A17" s="13" t="s">
        <v>40</v>
      </c>
      <c r="B17" s="109">
        <f t="shared" ref="B17:F17" si="2">SUM(B5:B16)</f>
        <v>11553.387731790834</v>
      </c>
      <c r="C17" s="109">
        <f t="shared" si="2"/>
        <v>11645.649643333332</v>
      </c>
      <c r="D17" s="109">
        <f t="shared" si="2"/>
        <v>12026.364186666668</v>
      </c>
      <c r="E17" s="109">
        <f t="shared" si="2"/>
        <v>12351.636064166667</v>
      </c>
      <c r="F17" s="109">
        <f t="shared" si="2"/>
        <v>12702.969112346665</v>
      </c>
      <c r="G17" s="110">
        <f>SUM(G5:G16)</f>
        <v>12843.637300989167</v>
      </c>
      <c r="H17" s="47">
        <f t="shared" si="0"/>
        <v>0.11167716336984199</v>
      </c>
      <c r="I17" s="47">
        <f t="shared" si="1"/>
        <v>1.107364643638932E-2</v>
      </c>
    </row>
    <row r="18" spans="1:9" x14ac:dyDescent="0.25">
      <c r="A18" s="48" t="s">
        <v>11</v>
      </c>
      <c r="B18" s="107">
        <v>445.18333333333328</v>
      </c>
      <c r="C18" s="107">
        <v>452.92416666666668</v>
      </c>
      <c r="D18" s="107">
        <v>469.46346666666659</v>
      </c>
      <c r="E18" s="107">
        <v>485.8</v>
      </c>
      <c r="F18" s="107">
        <v>498.99583333333328</v>
      </c>
      <c r="G18" s="107">
        <v>511.85833333333335</v>
      </c>
      <c r="H18" s="32">
        <f t="shared" si="0"/>
        <v>0.14976975777769475</v>
      </c>
      <c r="I18" s="32">
        <f t="shared" si="1"/>
        <v>2.5776768343089177E-2</v>
      </c>
    </row>
    <row r="19" spans="1:9" x14ac:dyDescent="0.25">
      <c r="A19" s="48" t="s">
        <v>12</v>
      </c>
      <c r="B19" s="107">
        <v>143.375</v>
      </c>
      <c r="C19" s="107">
        <v>140.89166666666665</v>
      </c>
      <c r="D19" s="107">
        <v>139.73333333333335</v>
      </c>
      <c r="E19" s="107">
        <v>144.8416666666667</v>
      </c>
      <c r="F19" s="107">
        <v>150.89999999999998</v>
      </c>
      <c r="G19" s="107">
        <v>146.61250000000001</v>
      </c>
      <c r="H19" s="32">
        <f t="shared" si="0"/>
        <v>2.2580645161290401E-2</v>
      </c>
      <c r="I19" s="32">
        <f t="shared" si="1"/>
        <v>-2.8412856196156175E-2</v>
      </c>
    </row>
    <row r="20" spans="1:9" x14ac:dyDescent="0.25">
      <c r="A20" s="48" t="s">
        <v>16</v>
      </c>
      <c r="B20" s="107">
        <v>51.10833333333332</v>
      </c>
      <c r="C20" s="107">
        <v>51.080524999999994</v>
      </c>
      <c r="D20" s="107">
        <v>51.005525000000006</v>
      </c>
      <c r="E20" s="107">
        <v>48.517199999999995</v>
      </c>
      <c r="F20" s="107">
        <v>47.430333333333337</v>
      </c>
      <c r="G20" s="107">
        <v>44.733333333333327</v>
      </c>
      <c r="H20" s="32">
        <f t="shared" si="0"/>
        <v>-0.12473503994782315</v>
      </c>
      <c r="I20" s="32">
        <f t="shared" si="1"/>
        <v>-5.6862345475118092E-2</v>
      </c>
    </row>
    <row r="21" spans="1:9" x14ac:dyDescent="0.25">
      <c r="A21" s="48" t="s">
        <v>15</v>
      </c>
      <c r="B21" s="107">
        <v>399.85</v>
      </c>
      <c r="C21" s="107">
        <v>417.5444333333333</v>
      </c>
      <c r="D21" s="107">
        <v>433.90585833333336</v>
      </c>
      <c r="E21" s="107">
        <v>543.50450000000001</v>
      </c>
      <c r="F21" s="107">
        <v>676.63534166666682</v>
      </c>
      <c r="G21" s="107">
        <v>828.62876666666671</v>
      </c>
      <c r="H21" s="32">
        <f t="shared" si="0"/>
        <v>1.0723490475595014</v>
      </c>
      <c r="I21" s="32">
        <f t="shared" si="1"/>
        <v>0.22463122399964283</v>
      </c>
    </row>
    <row r="22" spans="1:9" x14ac:dyDescent="0.25">
      <c r="A22" s="46" t="s">
        <v>42</v>
      </c>
      <c r="B22" s="110">
        <f t="shared" ref="B22:F22" si="3">SUM(B18:B21)</f>
        <v>1039.5166666666667</v>
      </c>
      <c r="C22" s="110">
        <f t="shared" si="3"/>
        <v>1062.4407916666667</v>
      </c>
      <c r="D22" s="110">
        <f t="shared" si="3"/>
        <v>1094.1081833333333</v>
      </c>
      <c r="E22" s="110">
        <f t="shared" si="3"/>
        <v>1222.6633666666667</v>
      </c>
      <c r="F22" s="110">
        <f t="shared" si="3"/>
        <v>1373.9615083333333</v>
      </c>
      <c r="G22" s="110">
        <f>SUM(G18:G21)</f>
        <v>1531.8329333333334</v>
      </c>
      <c r="H22" s="47">
        <f t="shared" si="0"/>
        <v>0.47360112872969812</v>
      </c>
      <c r="I22" s="47">
        <f t="shared" si="1"/>
        <v>0.11490236374343848</v>
      </c>
    </row>
    <row r="23" spans="1:9" x14ac:dyDescent="0.25">
      <c r="A23" s="48" t="s">
        <v>14</v>
      </c>
      <c r="B23" s="107">
        <v>4</v>
      </c>
      <c r="C23" s="107">
        <v>3.9166666666666665</v>
      </c>
      <c r="D23" s="107">
        <v>5</v>
      </c>
      <c r="E23" s="107">
        <v>4.666666666666667</v>
      </c>
      <c r="F23" s="107">
        <v>4.833333333333333</v>
      </c>
      <c r="G23" s="107">
        <v>5</v>
      </c>
      <c r="H23" s="32">
        <f t="shared" si="0"/>
        <v>0.25</v>
      </c>
      <c r="I23" s="32">
        <f t="shared" si="1"/>
        <v>3.4482758620689717E-2</v>
      </c>
    </row>
    <row r="24" spans="1:9" x14ac:dyDescent="0.25">
      <c r="A24" s="48" t="s">
        <v>39</v>
      </c>
      <c r="B24" s="107">
        <v>0</v>
      </c>
      <c r="C24" s="107">
        <v>29.63333333333334</v>
      </c>
      <c r="D24" s="107">
        <v>32.949999999999996</v>
      </c>
      <c r="E24" s="107">
        <v>34.749999999999993</v>
      </c>
      <c r="F24" s="107">
        <v>35.18333333333333</v>
      </c>
      <c r="G24" s="107">
        <v>39.125</v>
      </c>
      <c r="H24" s="32"/>
      <c r="I24" s="32">
        <f t="shared" si="1"/>
        <v>0.11203221222169599</v>
      </c>
    </row>
    <row r="25" spans="1:9" x14ac:dyDescent="0.25">
      <c r="A25" s="48" t="s">
        <v>13</v>
      </c>
      <c r="B25" s="107">
        <v>111.04166666666669</v>
      </c>
      <c r="C25" s="107">
        <v>110.79166666666667</v>
      </c>
      <c r="D25" s="107">
        <v>114.99166666666667</v>
      </c>
      <c r="E25" s="107">
        <v>117.125</v>
      </c>
      <c r="F25" s="107">
        <v>113.39166666666664</v>
      </c>
      <c r="G25" s="107">
        <v>114.15666666666668</v>
      </c>
      <c r="H25" s="32">
        <f t="shared" si="0"/>
        <v>2.8052532833020588E-2</v>
      </c>
      <c r="I25" s="32">
        <f t="shared" si="1"/>
        <v>6.7465275225990452E-3</v>
      </c>
    </row>
    <row r="26" spans="1:9" ht="43.5" customHeight="1" x14ac:dyDescent="0.25">
      <c r="A26" s="49" t="s">
        <v>113</v>
      </c>
      <c r="B26" s="107">
        <v>259.97083333333336</v>
      </c>
      <c r="C26" s="107">
        <v>274.11166666666668</v>
      </c>
      <c r="D26" s="107">
        <v>295.86500000000001</v>
      </c>
      <c r="E26" s="107"/>
      <c r="F26" s="107"/>
      <c r="G26" s="107"/>
      <c r="H26" s="32"/>
      <c r="I26" s="32"/>
    </row>
    <row r="27" spans="1:9" ht="31.5" customHeight="1" x14ac:dyDescent="0.25">
      <c r="A27" s="49" t="s">
        <v>163</v>
      </c>
      <c r="B27" s="107"/>
      <c r="C27" s="107"/>
      <c r="D27" s="107"/>
      <c r="E27" s="107">
        <v>115.06990750414066</v>
      </c>
      <c r="F27" s="107">
        <v>119.32083333333333</v>
      </c>
      <c r="G27" s="107">
        <v>135.06416666666667</v>
      </c>
      <c r="H27" s="32"/>
      <c r="I27" s="32">
        <f t="shared" si="1"/>
        <v>0.13194119495757242</v>
      </c>
    </row>
    <row r="28" spans="1:9" ht="33.75" customHeight="1" x14ac:dyDescent="0.25">
      <c r="A28" s="50" t="s">
        <v>114</v>
      </c>
      <c r="B28" s="107"/>
      <c r="C28" s="107"/>
      <c r="D28" s="107"/>
      <c r="E28" s="107">
        <v>209.69109249585935</v>
      </c>
      <c r="F28" s="107">
        <v>244.42776666666668</v>
      </c>
      <c r="G28" s="107">
        <v>351.00776666666667</v>
      </c>
      <c r="H28" s="32"/>
      <c r="I28" s="32">
        <f t="shared" si="1"/>
        <v>0.43603884064999154</v>
      </c>
    </row>
    <row r="29" spans="1:9" x14ac:dyDescent="0.25">
      <c r="A29" s="48" t="s">
        <v>32</v>
      </c>
      <c r="B29" s="107">
        <v>163.72499999999999</v>
      </c>
      <c r="C29" s="107">
        <v>171.45000000000002</v>
      </c>
      <c r="D29" s="107">
        <v>187.04166666666666</v>
      </c>
      <c r="E29" s="107">
        <v>221.11666666666665</v>
      </c>
      <c r="F29" s="107">
        <v>267.38333333333333</v>
      </c>
      <c r="G29" s="107">
        <v>275.00833333333338</v>
      </c>
      <c r="H29" s="32">
        <f t="shared" si="0"/>
        <v>0.6796966457983411</v>
      </c>
      <c r="I29" s="32">
        <f t="shared" si="1"/>
        <v>2.8517110266159908E-2</v>
      </c>
    </row>
    <row r="30" spans="1:9" x14ac:dyDescent="0.25">
      <c r="A30" s="48" t="s">
        <v>33</v>
      </c>
      <c r="B30" s="107">
        <v>350.23399999999992</v>
      </c>
      <c r="C30" s="107">
        <v>394.84666666666664</v>
      </c>
      <c r="D30" s="107">
        <v>413.47250000000003</v>
      </c>
      <c r="E30" s="107">
        <v>408.11708333333337</v>
      </c>
      <c r="F30" s="107">
        <v>412.30583333333323</v>
      </c>
      <c r="G30" s="107">
        <v>419.98</v>
      </c>
      <c r="H30" s="32">
        <f t="shared" si="0"/>
        <v>0.1991411456340621</v>
      </c>
      <c r="I30" s="32">
        <f t="shared" si="1"/>
        <v>1.8612801581350723E-2</v>
      </c>
    </row>
    <row r="31" spans="1:9" x14ac:dyDescent="0.25">
      <c r="A31" s="46" t="s">
        <v>83</v>
      </c>
      <c r="B31" s="110">
        <f>SUM(B23:B30)</f>
        <v>888.97149999999999</v>
      </c>
      <c r="C31" s="110">
        <f t="shared" ref="C31:F31" si="4">SUM(C23:C30)</f>
        <v>984.75</v>
      </c>
      <c r="D31" s="110">
        <f t="shared" si="4"/>
        <v>1049.3208333333334</v>
      </c>
      <c r="E31" s="110">
        <f t="shared" si="4"/>
        <v>1110.5364166666668</v>
      </c>
      <c r="F31" s="110">
        <f t="shared" si="4"/>
        <v>1196.8460999999998</v>
      </c>
      <c r="G31" s="110">
        <f>SUM(G23:G30)</f>
        <v>1339.3419333333334</v>
      </c>
      <c r="H31" s="47">
        <f t="shared" si="0"/>
        <v>0.50661965353594951</v>
      </c>
      <c r="I31" s="47">
        <f t="shared" si="1"/>
        <v>0.11905944576611283</v>
      </c>
    </row>
    <row r="32" spans="1:9" x14ac:dyDescent="0.25">
      <c r="A32" s="46" t="s">
        <v>43</v>
      </c>
      <c r="B32" s="110">
        <v>13481.875898457498</v>
      </c>
      <c r="C32" s="110">
        <v>13692.840435000004</v>
      </c>
      <c r="D32" s="110">
        <v>14169.793203333335</v>
      </c>
      <c r="E32" s="110">
        <v>14684.8358475</v>
      </c>
      <c r="F32" s="110">
        <v>15273.776720680002</v>
      </c>
      <c r="G32" s="110">
        <f>G17+G22+G31</f>
        <v>15714.812167655833</v>
      </c>
      <c r="H32" s="47">
        <f t="shared" si="0"/>
        <v>0.16562504253980057</v>
      </c>
      <c r="I32" s="47">
        <f t="shared" si="1"/>
        <v>2.887533679726307E-2</v>
      </c>
    </row>
  </sheetData>
  <pageMargins left="0.7" right="0.7" top="0.75" bottom="0.75" header="0.3" footer="0.3"/>
  <pageSetup paperSize="9" orientation="portrait" r:id="rId1"/>
  <ignoredErrors>
    <ignoredError sqref="B17:G17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M25" sqref="M25"/>
    </sheetView>
  </sheetViews>
  <sheetFormatPr baseColWidth="10" defaultRowHeight="15" x14ac:dyDescent="0.25"/>
  <cols>
    <col min="1" max="1" width="21.42578125" customWidth="1"/>
    <col min="4" max="4" width="12.28515625" customWidth="1"/>
    <col min="5" max="5" width="12.140625" customWidth="1"/>
    <col min="9" max="9" width="11.7109375" customWidth="1"/>
  </cols>
  <sheetData>
    <row r="1" spans="1:9" s="6" customFormat="1" x14ac:dyDescent="0.25">
      <c r="A1" s="11"/>
      <c r="B1" s="11"/>
      <c r="C1" s="11"/>
      <c r="D1" s="11"/>
      <c r="E1" s="11"/>
      <c r="F1" s="11"/>
      <c r="G1" s="10"/>
      <c r="H1" s="10"/>
      <c r="I1" s="10"/>
    </row>
    <row r="2" spans="1:9" s="6" customFormat="1" x14ac:dyDescent="0.25">
      <c r="A2" s="11" t="s">
        <v>214</v>
      </c>
      <c r="B2" s="11"/>
      <c r="C2" s="11"/>
      <c r="D2" s="11"/>
      <c r="E2" s="11"/>
      <c r="F2" s="11"/>
      <c r="G2" s="10"/>
      <c r="H2" s="10"/>
      <c r="I2" s="10"/>
    </row>
    <row r="3" spans="1:9" s="6" customForma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39.75" thickBot="1" x14ac:dyDescent="0.3">
      <c r="A4" s="208"/>
      <c r="B4" s="209">
        <v>2011</v>
      </c>
      <c r="C4" s="209">
        <v>2012</v>
      </c>
      <c r="D4" s="209">
        <v>2013</v>
      </c>
      <c r="E4" s="210">
        <v>2014</v>
      </c>
      <c r="F4" s="210">
        <v>2015</v>
      </c>
      <c r="G4" s="211">
        <v>2016</v>
      </c>
      <c r="H4" s="212" t="s">
        <v>111</v>
      </c>
      <c r="I4" s="212" t="s">
        <v>112</v>
      </c>
    </row>
    <row r="5" spans="1:9" x14ac:dyDescent="0.25">
      <c r="A5" s="51" t="s">
        <v>22</v>
      </c>
      <c r="B5" s="52">
        <v>413.74253333333337</v>
      </c>
      <c r="C5" s="52">
        <v>403.18724166666669</v>
      </c>
      <c r="D5" s="52">
        <v>415.76400000000007</v>
      </c>
      <c r="E5" s="52">
        <v>426.86770833333327</v>
      </c>
      <c r="F5" s="52">
        <v>435.47757500000006</v>
      </c>
      <c r="G5" s="53">
        <v>439.07069166666673</v>
      </c>
      <c r="H5" s="54">
        <f>(G5-B5)/B5</f>
        <v>6.1217197393934907E-2</v>
      </c>
      <c r="I5" s="54">
        <f>(G5-F5)/F5</f>
        <v>8.2509797816033899E-3</v>
      </c>
    </row>
    <row r="6" spans="1:9" x14ac:dyDescent="0.25">
      <c r="A6" s="55" t="s">
        <v>82</v>
      </c>
      <c r="B6" s="56">
        <v>173.86080833333335</v>
      </c>
      <c r="C6" s="56">
        <v>181.608</v>
      </c>
      <c r="D6" s="56">
        <v>194.45000000000002</v>
      </c>
      <c r="E6" s="56">
        <v>212.43333333333334</v>
      </c>
      <c r="F6" s="56">
        <v>212.26915833333328</v>
      </c>
      <c r="G6" s="53">
        <v>234.96666666666661</v>
      </c>
      <c r="H6" s="57">
        <f t="shared" ref="H6:H32" si="0">(G6-B6)/B6</f>
        <v>0.35146424843590113</v>
      </c>
      <c r="I6" s="57">
        <f t="shared" ref="I6:I32" si="1">(G6-F6)/F6</f>
        <v>0.10692796123349528</v>
      </c>
    </row>
    <row r="7" spans="1:9" x14ac:dyDescent="0.25">
      <c r="A7" s="55" t="s">
        <v>73</v>
      </c>
      <c r="B7" s="56">
        <v>456.89666666666665</v>
      </c>
      <c r="C7" s="56">
        <v>451.97256833333336</v>
      </c>
      <c r="D7" s="56">
        <v>470.59206666666671</v>
      </c>
      <c r="E7" s="56">
        <v>500.97733333333338</v>
      </c>
      <c r="F7" s="56">
        <v>509.03570833333333</v>
      </c>
      <c r="G7" s="53">
        <v>514.27520000000004</v>
      </c>
      <c r="H7" s="57">
        <f t="shared" si="0"/>
        <v>0.1255831734381955</v>
      </c>
      <c r="I7" s="57">
        <f t="shared" si="1"/>
        <v>1.0292974698811732E-2</v>
      </c>
    </row>
    <row r="8" spans="1:9" x14ac:dyDescent="0.25">
      <c r="A8" s="55" t="s">
        <v>74</v>
      </c>
      <c r="B8" s="56">
        <v>292.87161666666668</v>
      </c>
      <c r="C8" s="56">
        <v>298.09400000000005</v>
      </c>
      <c r="D8" s="56">
        <v>305.42983333333336</v>
      </c>
      <c r="E8" s="56">
        <v>319.53930000000003</v>
      </c>
      <c r="F8" s="56">
        <v>331.99026666666663</v>
      </c>
      <c r="G8" s="53">
        <v>336.96585833333336</v>
      </c>
      <c r="H8" s="57">
        <f t="shared" si="0"/>
        <v>0.15055826224653501</v>
      </c>
      <c r="I8" s="57">
        <f t="shared" si="1"/>
        <v>1.4987161270190043E-2</v>
      </c>
    </row>
    <row r="9" spans="1:9" x14ac:dyDescent="0.25">
      <c r="A9" s="55" t="s">
        <v>75</v>
      </c>
      <c r="B9" s="56">
        <v>410.531475</v>
      </c>
      <c r="C9" s="56">
        <v>400.87630000000001</v>
      </c>
      <c r="D9" s="56">
        <v>409.30833333333334</v>
      </c>
      <c r="E9" s="56">
        <v>423.87916666666666</v>
      </c>
      <c r="F9" s="56">
        <v>430.63333333333333</v>
      </c>
      <c r="G9" s="53">
        <v>432.68038333333328</v>
      </c>
      <c r="H9" s="57">
        <f t="shared" si="0"/>
        <v>5.3951790988335989E-2</v>
      </c>
      <c r="I9" s="57">
        <f t="shared" si="1"/>
        <v>4.7535799984517908E-3</v>
      </c>
    </row>
    <row r="10" spans="1:9" x14ac:dyDescent="0.25">
      <c r="A10" s="55" t="s">
        <v>20</v>
      </c>
      <c r="B10" s="56">
        <v>1742.5685550475002</v>
      </c>
      <c r="C10" s="56">
        <v>1799.3403250000001</v>
      </c>
      <c r="D10" s="56">
        <v>1844.129375</v>
      </c>
      <c r="E10" s="56">
        <v>1893.8499749999999</v>
      </c>
      <c r="F10" s="56">
        <v>1975.2882506799997</v>
      </c>
      <c r="G10" s="53">
        <v>2008.4477083333329</v>
      </c>
      <c r="H10" s="57">
        <f t="shared" si="0"/>
        <v>0.15257887703510473</v>
      </c>
      <c r="I10" s="57">
        <f t="shared" si="1"/>
        <v>1.6787148732301711E-2</v>
      </c>
    </row>
    <row r="11" spans="1:9" x14ac:dyDescent="0.25">
      <c r="A11" s="55" t="s">
        <v>76</v>
      </c>
      <c r="B11" s="56">
        <v>574.15549166666676</v>
      </c>
      <c r="C11" s="56">
        <v>596.48097499999994</v>
      </c>
      <c r="D11" s="56">
        <v>642.60394166666651</v>
      </c>
      <c r="E11" s="56">
        <v>671.3189666666666</v>
      </c>
      <c r="F11" s="56">
        <v>699.59915000000001</v>
      </c>
      <c r="G11" s="53">
        <v>718.28756009250003</v>
      </c>
      <c r="H11" s="57">
        <f t="shared" si="0"/>
        <v>0.25103316177895407</v>
      </c>
      <c r="I11" s="57">
        <f t="shared" si="1"/>
        <v>2.6713025726946667E-2</v>
      </c>
    </row>
    <row r="12" spans="1:9" x14ac:dyDescent="0.25">
      <c r="A12" s="55" t="s">
        <v>77</v>
      </c>
      <c r="B12" s="56">
        <v>942.01099999999997</v>
      </c>
      <c r="C12" s="56">
        <v>932.05155000000002</v>
      </c>
      <c r="D12" s="56">
        <v>984.88197500000001</v>
      </c>
      <c r="E12" s="56">
        <v>991.43768333333333</v>
      </c>
      <c r="F12" s="56">
        <v>1020.0932416666667</v>
      </c>
      <c r="G12" s="53">
        <v>1038.5519333333336</v>
      </c>
      <c r="H12" s="57">
        <f t="shared" si="0"/>
        <v>0.10248387049974328</v>
      </c>
      <c r="I12" s="57">
        <f t="shared" si="1"/>
        <v>1.8095102401137795E-2</v>
      </c>
    </row>
    <row r="13" spans="1:9" x14ac:dyDescent="0.25">
      <c r="A13" s="58" t="s">
        <v>18</v>
      </c>
      <c r="B13" s="59">
        <v>190.68333333333337</v>
      </c>
      <c r="C13" s="59">
        <v>185.58540833333339</v>
      </c>
      <c r="D13" s="59">
        <v>188.62204999999997</v>
      </c>
      <c r="E13" s="59">
        <v>192.80213333333336</v>
      </c>
      <c r="F13" s="59">
        <v>199.09087500000001</v>
      </c>
      <c r="G13" s="60">
        <v>211.97524999999999</v>
      </c>
      <c r="H13" s="61">
        <f t="shared" si="0"/>
        <v>0.11166113102001549</v>
      </c>
      <c r="I13" s="61">
        <f t="shared" si="1"/>
        <v>6.4716049894300659E-2</v>
      </c>
    </row>
    <row r="14" spans="1:9" x14ac:dyDescent="0.25">
      <c r="A14" s="55" t="s">
        <v>81</v>
      </c>
      <c r="B14" s="56">
        <v>568.70123333333345</v>
      </c>
      <c r="C14" s="56">
        <v>590.27237500000001</v>
      </c>
      <c r="D14" s="56">
        <v>603.50934166666661</v>
      </c>
      <c r="E14" s="56">
        <v>616.35915</v>
      </c>
      <c r="F14" s="56">
        <v>637.96687499999996</v>
      </c>
      <c r="G14" s="62">
        <v>642.82974999999988</v>
      </c>
      <c r="H14" s="57">
        <f t="shared" si="0"/>
        <v>0.13034702990210925</v>
      </c>
      <c r="I14" s="57">
        <f t="shared" si="1"/>
        <v>7.6224568869659847E-3</v>
      </c>
    </row>
    <row r="15" spans="1:9" x14ac:dyDescent="0.25">
      <c r="A15" s="55" t="s">
        <v>79</v>
      </c>
      <c r="B15" s="56">
        <v>694.68185174333348</v>
      </c>
      <c r="C15" s="56">
        <v>704.09382500000004</v>
      </c>
      <c r="D15" s="56">
        <v>755.62672500000008</v>
      </c>
      <c r="E15" s="56">
        <v>787.68292499999961</v>
      </c>
      <c r="F15" s="56">
        <v>805.52066666666656</v>
      </c>
      <c r="G15" s="62">
        <v>821.87415833333318</v>
      </c>
      <c r="H15" s="57">
        <f t="shared" si="0"/>
        <v>0.1830943276707247</v>
      </c>
      <c r="I15" s="57">
        <f t="shared" si="1"/>
        <v>2.0301765483360198E-2</v>
      </c>
    </row>
    <row r="16" spans="1:9" x14ac:dyDescent="0.25">
      <c r="A16" s="55" t="s">
        <v>80</v>
      </c>
      <c r="B16" s="56">
        <v>883.57319999999993</v>
      </c>
      <c r="C16" s="56">
        <v>885.94961666666666</v>
      </c>
      <c r="D16" s="56">
        <v>956.2501666666667</v>
      </c>
      <c r="E16" s="56">
        <v>1019.091625</v>
      </c>
      <c r="F16" s="56">
        <v>1061.5346916666667</v>
      </c>
      <c r="G16" s="62">
        <v>1060.937075</v>
      </c>
      <c r="H16" s="57">
        <f t="shared" si="0"/>
        <v>0.20073478349049081</v>
      </c>
      <c r="I16" s="57">
        <f t="shared" si="1"/>
        <v>-5.62974221528635E-4</v>
      </c>
    </row>
    <row r="17" spans="1:9" x14ac:dyDescent="0.25">
      <c r="A17" s="63" t="s">
        <v>40</v>
      </c>
      <c r="B17" s="64">
        <v>7344.2777651241649</v>
      </c>
      <c r="C17" s="64">
        <v>7429.5121850000005</v>
      </c>
      <c r="D17" s="64">
        <v>7771.1678083333336</v>
      </c>
      <c r="E17" s="64">
        <v>8056.2393000000011</v>
      </c>
      <c r="F17" s="64">
        <v>8318.4997923466653</v>
      </c>
      <c r="G17" s="65">
        <f>SUM(G5:G16)</f>
        <v>8460.8622350925016</v>
      </c>
      <c r="H17" s="66">
        <f t="shared" si="0"/>
        <v>0.15203461874367974</v>
      </c>
      <c r="I17" s="66">
        <f t="shared" si="1"/>
        <v>1.7113956398341811E-2</v>
      </c>
    </row>
    <row r="18" spans="1:9" x14ac:dyDescent="0.25">
      <c r="A18" s="55" t="s">
        <v>11</v>
      </c>
      <c r="B18" s="56">
        <v>180.27500000000001</v>
      </c>
      <c r="C18" s="56">
        <v>184.75833333333333</v>
      </c>
      <c r="D18" s="56">
        <v>197.85000000000002</v>
      </c>
      <c r="E18" s="56">
        <v>205.89999999999998</v>
      </c>
      <c r="F18" s="56">
        <v>209.52499999999995</v>
      </c>
      <c r="G18" s="62">
        <v>210.20000000000005</v>
      </c>
      <c r="H18" s="57">
        <f t="shared" si="0"/>
        <v>0.16599639439744857</v>
      </c>
      <c r="I18" s="57">
        <f t="shared" si="1"/>
        <v>3.2215726047015716E-3</v>
      </c>
    </row>
    <row r="19" spans="1:9" x14ac:dyDescent="0.25">
      <c r="A19" s="55" t="s">
        <v>12</v>
      </c>
      <c r="B19" s="56">
        <v>35.5</v>
      </c>
      <c r="C19" s="56">
        <v>33.149999999999991</v>
      </c>
      <c r="D19" s="56">
        <v>31.899999999999995</v>
      </c>
      <c r="E19" s="56">
        <v>30.358333333333334</v>
      </c>
      <c r="F19" s="56">
        <v>30.5</v>
      </c>
      <c r="G19" s="62">
        <v>28.5</v>
      </c>
      <c r="H19" s="57">
        <f t="shared" si="0"/>
        <v>-0.19718309859154928</v>
      </c>
      <c r="I19" s="57">
        <f t="shared" si="1"/>
        <v>-6.5573770491803282E-2</v>
      </c>
    </row>
    <row r="20" spans="1:9" x14ac:dyDescent="0.25">
      <c r="A20" s="55" t="s">
        <v>16</v>
      </c>
      <c r="B20" s="56">
        <v>29.675000000000001</v>
      </c>
      <c r="C20" s="56">
        <v>30.397191666666657</v>
      </c>
      <c r="D20" s="56">
        <v>29.755524999999992</v>
      </c>
      <c r="E20" s="56">
        <v>27.738866666666663</v>
      </c>
      <c r="F20" s="56">
        <v>25.583333333333332</v>
      </c>
      <c r="G20" s="62">
        <v>24.483333333333331</v>
      </c>
      <c r="H20" s="57">
        <f t="shared" si="0"/>
        <v>-0.17495085650098297</v>
      </c>
      <c r="I20" s="57">
        <f t="shared" si="1"/>
        <v>-4.2996742671009829E-2</v>
      </c>
    </row>
    <row r="21" spans="1:9" x14ac:dyDescent="0.25">
      <c r="A21" s="55" t="s">
        <v>15</v>
      </c>
      <c r="B21" s="56">
        <v>111.35</v>
      </c>
      <c r="C21" s="56">
        <v>138.80283333333333</v>
      </c>
      <c r="D21" s="56">
        <v>156.8666666666667</v>
      </c>
      <c r="E21" s="56">
        <v>217.65000000000006</v>
      </c>
      <c r="F21" s="56">
        <v>290.80000000000007</v>
      </c>
      <c r="G21" s="62">
        <v>333.66750000000002</v>
      </c>
      <c r="H21" s="57">
        <f t="shared" si="0"/>
        <v>1.9965648854961835</v>
      </c>
      <c r="I21" s="57">
        <f t="shared" si="1"/>
        <v>0.14741231086657475</v>
      </c>
    </row>
    <row r="22" spans="1:9" x14ac:dyDescent="0.25">
      <c r="A22" s="63" t="s">
        <v>42</v>
      </c>
      <c r="B22" s="64">
        <v>356.8</v>
      </c>
      <c r="C22" s="64">
        <v>387.10835833333329</v>
      </c>
      <c r="D22" s="64">
        <v>416.37219166666671</v>
      </c>
      <c r="E22" s="64">
        <v>481.6472</v>
      </c>
      <c r="F22" s="64">
        <v>556.4083333333333</v>
      </c>
      <c r="G22" s="65">
        <f>SUM(G18:G21)</f>
        <v>596.85083333333341</v>
      </c>
      <c r="H22" s="66">
        <f t="shared" si="0"/>
        <v>0.67278821001494782</v>
      </c>
      <c r="I22" s="66">
        <f t="shared" si="1"/>
        <v>7.2684928634546175E-2</v>
      </c>
    </row>
    <row r="23" spans="1:9" x14ac:dyDescent="0.25">
      <c r="A23" s="55" t="s">
        <v>14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7"/>
      <c r="I23" s="57"/>
    </row>
    <row r="24" spans="1:9" x14ac:dyDescent="0.25">
      <c r="A24" s="48" t="s">
        <v>39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7"/>
      <c r="I24" s="57"/>
    </row>
    <row r="25" spans="1:9" x14ac:dyDescent="0.25">
      <c r="A25" s="55" t="s">
        <v>13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7"/>
      <c r="I25" s="57"/>
    </row>
    <row r="26" spans="1:9" ht="42" customHeight="1" x14ac:dyDescent="0.25">
      <c r="A26" s="67" t="s">
        <v>113</v>
      </c>
      <c r="B26" s="56">
        <v>6.333333333333333</v>
      </c>
      <c r="C26" s="56">
        <v>3.6583333333333337</v>
      </c>
      <c r="D26" s="56">
        <v>2.4833333333333334</v>
      </c>
      <c r="E26" s="56"/>
      <c r="F26" s="56"/>
      <c r="G26" s="56"/>
      <c r="H26" s="57"/>
      <c r="I26" s="57"/>
    </row>
    <row r="27" spans="1:9" ht="31.5" customHeight="1" x14ac:dyDescent="0.25">
      <c r="A27" s="67" t="s">
        <v>163</v>
      </c>
      <c r="B27" s="56"/>
      <c r="C27" s="56"/>
      <c r="D27" s="56"/>
      <c r="E27" s="56">
        <v>1</v>
      </c>
      <c r="F27" s="56">
        <v>1</v>
      </c>
      <c r="G27" s="62">
        <v>1.3333333333333333</v>
      </c>
      <c r="H27" s="57"/>
      <c r="I27" s="57">
        <f t="shared" si="1"/>
        <v>0.33333333333333326</v>
      </c>
    </row>
    <row r="28" spans="1:9" ht="32.25" customHeight="1" x14ac:dyDescent="0.25">
      <c r="A28" s="68" t="s">
        <v>114</v>
      </c>
      <c r="B28" s="56"/>
      <c r="C28" s="56"/>
      <c r="D28" s="56"/>
      <c r="E28" s="56">
        <v>2.5</v>
      </c>
      <c r="F28" s="56">
        <v>4.166666666666667</v>
      </c>
      <c r="G28" s="62">
        <v>6.7666666666666657</v>
      </c>
      <c r="H28" s="57"/>
      <c r="I28" s="57">
        <f t="shared" si="1"/>
        <v>0.62399999999999967</v>
      </c>
    </row>
    <row r="29" spans="1:9" x14ac:dyDescent="0.25">
      <c r="A29" s="55" t="s">
        <v>32</v>
      </c>
      <c r="B29" s="56">
        <v>1</v>
      </c>
      <c r="C29" s="56">
        <v>1.75</v>
      </c>
      <c r="D29" s="56">
        <v>29.333333333333332</v>
      </c>
      <c r="E29" s="56">
        <v>30.916666666666668</v>
      </c>
      <c r="F29" s="56">
        <v>37.583333333333336</v>
      </c>
      <c r="G29" s="62">
        <v>41.933333333333337</v>
      </c>
      <c r="H29" s="129" t="s">
        <v>168</v>
      </c>
      <c r="I29" s="57">
        <f t="shared" si="1"/>
        <v>0.11574279379157432</v>
      </c>
    </row>
    <row r="30" spans="1:9" x14ac:dyDescent="0.25">
      <c r="A30" s="55" t="s">
        <v>33</v>
      </c>
      <c r="B30" s="56">
        <v>92.745833333333323</v>
      </c>
      <c r="C30" s="56">
        <v>103.91666666666667</v>
      </c>
      <c r="D30" s="56">
        <v>113.16666666666667</v>
      </c>
      <c r="E30" s="56">
        <v>111.03333333333335</v>
      </c>
      <c r="F30" s="56">
        <v>110.15416666666665</v>
      </c>
      <c r="G30" s="62">
        <v>107.97083333333335</v>
      </c>
      <c r="H30" s="57">
        <f t="shared" si="0"/>
        <v>0.16415831798373717</v>
      </c>
      <c r="I30" s="57">
        <f t="shared" si="1"/>
        <v>-1.9820705828951627E-2</v>
      </c>
    </row>
    <row r="31" spans="1:9" x14ac:dyDescent="0.25">
      <c r="A31" s="63" t="s">
        <v>83</v>
      </c>
      <c r="B31" s="64">
        <v>100.07916666666665</v>
      </c>
      <c r="C31" s="64">
        <v>109.325</v>
      </c>
      <c r="D31" s="64">
        <v>144.98333333333335</v>
      </c>
      <c r="E31" s="64">
        <v>145.45000000000002</v>
      </c>
      <c r="F31" s="64">
        <v>152.90416666666664</v>
      </c>
      <c r="G31" s="65">
        <f>SUM(G23:G30)</f>
        <v>158.00416666666669</v>
      </c>
      <c r="H31" s="66">
        <f t="shared" si="0"/>
        <v>0.57879178983304935</v>
      </c>
      <c r="I31" s="66">
        <f t="shared" si="1"/>
        <v>3.3354225141020044E-2</v>
      </c>
    </row>
    <row r="32" spans="1:9" x14ac:dyDescent="0.25">
      <c r="A32" s="63" t="s">
        <v>43</v>
      </c>
      <c r="B32" s="64">
        <v>7801.1569317908325</v>
      </c>
      <c r="C32" s="64">
        <v>7925.9455433333342</v>
      </c>
      <c r="D32" s="64">
        <v>8332.5233333333308</v>
      </c>
      <c r="E32" s="64">
        <v>8683.3364999999976</v>
      </c>
      <c r="F32" s="64">
        <v>9027.8122923466672</v>
      </c>
      <c r="G32" s="65">
        <f>G17+G22+G31</f>
        <v>9215.717235092503</v>
      </c>
      <c r="H32" s="66">
        <f t="shared" si="0"/>
        <v>0.18132698978751915</v>
      </c>
      <c r="I32" s="66">
        <f t="shared" si="1"/>
        <v>2.0814006390577296E-2</v>
      </c>
    </row>
    <row r="33" spans="1:5" x14ac:dyDescent="0.25">
      <c r="A33" s="4" t="s">
        <v>169</v>
      </c>
      <c r="B33" s="4"/>
      <c r="C33" s="4"/>
      <c r="D33" s="5"/>
      <c r="E33" s="5"/>
    </row>
    <row r="34" spans="1:5" x14ac:dyDescent="0.25">
      <c r="A34" s="14"/>
      <c r="B34" s="14"/>
      <c r="C34" s="14"/>
      <c r="D34" s="5"/>
      <c r="E34" s="5"/>
    </row>
  </sheetData>
  <pageMargins left="0.7" right="0.7" top="0.75" bottom="0.75" header="0.3" footer="0.3"/>
  <ignoredErrors>
    <ignoredError sqref="G17" formulaRange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M43" sqref="M43"/>
    </sheetView>
  </sheetViews>
  <sheetFormatPr baseColWidth="10" defaultRowHeight="15" x14ac:dyDescent="0.25"/>
  <cols>
    <col min="1" max="1" width="17.7109375" customWidth="1"/>
    <col min="3" max="3" width="11.7109375" customWidth="1"/>
    <col min="4" max="4" width="12.140625" customWidth="1"/>
    <col min="8" max="9" width="13.5703125" customWidth="1"/>
  </cols>
  <sheetData>
    <row r="1" spans="1:11" s="6" customFormat="1" x14ac:dyDescent="0.25">
      <c r="A1" s="11"/>
      <c r="B1" s="11"/>
      <c r="C1" s="11"/>
      <c r="D1" s="11"/>
      <c r="E1" s="11"/>
      <c r="F1" s="11"/>
      <c r="G1" s="10"/>
      <c r="H1" s="10"/>
      <c r="I1" s="10"/>
      <c r="J1" s="10"/>
      <c r="K1" s="10"/>
    </row>
    <row r="2" spans="1:11" s="6" customFormat="1" x14ac:dyDescent="0.25">
      <c r="A2" s="11" t="s">
        <v>207</v>
      </c>
      <c r="B2" s="11"/>
      <c r="C2" s="11"/>
      <c r="D2" s="11"/>
      <c r="E2" s="11"/>
      <c r="F2" s="11"/>
      <c r="G2" s="10"/>
      <c r="H2" s="10"/>
      <c r="I2" s="10"/>
      <c r="J2" s="10"/>
      <c r="K2" s="10"/>
    </row>
    <row r="3" spans="1:11" x14ac:dyDescent="0.25">
      <c r="A3" s="268"/>
      <c r="B3" s="268"/>
      <c r="C3" s="269"/>
      <c r="D3" s="269"/>
      <c r="E3" s="10"/>
      <c r="F3" s="10"/>
      <c r="G3" s="10"/>
      <c r="H3" s="10"/>
      <c r="I3" s="10"/>
      <c r="J3" s="10"/>
      <c r="K3" s="10"/>
    </row>
    <row r="4" spans="1:11" ht="45" x14ac:dyDescent="0.25">
      <c r="A4" s="214"/>
      <c r="B4" s="177">
        <v>2011</v>
      </c>
      <c r="C4" s="177">
        <v>2012</v>
      </c>
      <c r="D4" s="177">
        <v>2013</v>
      </c>
      <c r="E4" s="177">
        <v>2014</v>
      </c>
      <c r="F4" s="214">
        <v>2015</v>
      </c>
      <c r="G4" s="214">
        <v>2016</v>
      </c>
      <c r="H4" s="204" t="s">
        <v>157</v>
      </c>
      <c r="I4" s="204" t="s">
        <v>158</v>
      </c>
    </row>
    <row r="5" spans="1:11" x14ac:dyDescent="0.25">
      <c r="A5" s="69" t="s">
        <v>22</v>
      </c>
      <c r="B5" s="69">
        <v>1.4654364452504245</v>
      </c>
      <c r="C5" s="69">
        <v>1.4114803391814301</v>
      </c>
      <c r="D5" s="69">
        <v>1.4394067385855345</v>
      </c>
      <c r="E5" s="69">
        <v>1.4613752424968616</v>
      </c>
      <c r="F5" s="69">
        <v>1.4750451343020698</v>
      </c>
      <c r="G5" s="69">
        <v>1.4743637723084744</v>
      </c>
      <c r="H5" s="111">
        <v>8.9273270580498831E-3</v>
      </c>
      <c r="I5" s="111">
        <v>-6.8136199359547511E-4</v>
      </c>
    </row>
    <row r="6" spans="1:11" x14ac:dyDescent="0.25">
      <c r="A6" s="69" t="s">
        <v>85</v>
      </c>
      <c r="B6" s="69">
        <v>2.3621750541199065</v>
      </c>
      <c r="C6" s="69">
        <v>2.4488508033252203</v>
      </c>
      <c r="D6" s="69">
        <v>2.5971510808662961</v>
      </c>
      <c r="E6" s="69">
        <v>2.8171940340733275</v>
      </c>
      <c r="F6" s="69">
        <v>2.8047694394711162</v>
      </c>
      <c r="G6" s="69">
        <v>3.0935594365851027</v>
      </c>
      <c r="H6" s="111">
        <v>0.73138438246519621</v>
      </c>
      <c r="I6" s="111">
        <v>0.28878999711398645</v>
      </c>
    </row>
    <row r="7" spans="1:11" x14ac:dyDescent="0.25">
      <c r="A7" s="69" t="s">
        <v>73</v>
      </c>
      <c r="B7" s="69">
        <v>1.2268893647778052</v>
      </c>
      <c r="C7" s="69">
        <v>1.208508653482784</v>
      </c>
      <c r="D7" s="69">
        <v>1.2544672600562115</v>
      </c>
      <c r="E7" s="69">
        <v>1.3304439351408006</v>
      </c>
      <c r="F7" s="69">
        <v>1.3483657399620241</v>
      </c>
      <c r="G7" s="69">
        <v>1.3593422612478905</v>
      </c>
      <c r="H7" s="111">
        <v>0.13245289647008529</v>
      </c>
      <c r="I7" s="111">
        <v>1.0976521285866347E-2</v>
      </c>
    </row>
    <row r="8" spans="1:11" x14ac:dyDescent="0.25">
      <c r="A8" s="69" t="s">
        <v>74</v>
      </c>
      <c r="B8" s="69">
        <v>1.1628188152180314</v>
      </c>
      <c r="C8" s="69">
        <v>1.1705844007948041</v>
      </c>
      <c r="D8" s="69">
        <v>1.1877589300065852</v>
      </c>
      <c r="E8" s="69">
        <v>1.232103630499201</v>
      </c>
      <c r="F8" s="69">
        <v>1.2707883010044752</v>
      </c>
      <c r="G8" s="69">
        <v>1.283422775762308</v>
      </c>
      <c r="H8" s="111">
        <v>0.12060396054427658</v>
      </c>
      <c r="I8" s="111">
        <v>1.2634474757832859E-2</v>
      </c>
    </row>
    <row r="9" spans="1:11" x14ac:dyDescent="0.25">
      <c r="A9" s="69" t="s">
        <v>75</v>
      </c>
      <c r="B9" s="69">
        <v>1.5096537807400598</v>
      </c>
      <c r="C9" s="69">
        <v>1.4663246625223811</v>
      </c>
      <c r="D9" s="69">
        <v>1.4888487150014307</v>
      </c>
      <c r="E9" s="69">
        <v>1.5346958848891341</v>
      </c>
      <c r="F9" s="69">
        <v>1.5553601172148472</v>
      </c>
      <c r="G9" s="69">
        <v>1.5588996174932295</v>
      </c>
      <c r="H9" s="111">
        <v>4.9245836753169625E-2</v>
      </c>
      <c r="I9" s="111">
        <v>3.5395002783822349E-3</v>
      </c>
    </row>
    <row r="10" spans="1:11" x14ac:dyDescent="0.25">
      <c r="A10" s="69" t="s">
        <v>20</v>
      </c>
      <c r="B10" s="69">
        <v>2.2462669672496203</v>
      </c>
      <c r="C10" s="69">
        <v>2.2743611126208858</v>
      </c>
      <c r="D10" s="69">
        <v>2.2916267979744633</v>
      </c>
      <c r="E10" s="69">
        <v>2.3105297559172362</v>
      </c>
      <c r="F10" s="69">
        <v>2.3673497829307224</v>
      </c>
      <c r="G10" s="69">
        <v>2.3735017753964009</v>
      </c>
      <c r="H10" s="111">
        <v>0.12723480814678068</v>
      </c>
      <c r="I10" s="111">
        <v>6.1519924656785463E-3</v>
      </c>
    </row>
    <row r="11" spans="1:11" x14ac:dyDescent="0.25">
      <c r="A11" s="69" t="s">
        <v>76</v>
      </c>
      <c r="B11" s="69">
        <v>1.1892139988228454</v>
      </c>
      <c r="C11" s="69">
        <v>1.2139202836980467</v>
      </c>
      <c r="D11" s="69">
        <v>1.2847351008162327</v>
      </c>
      <c r="E11" s="69">
        <v>1.3222097920462192</v>
      </c>
      <c r="F11" s="69">
        <v>1.3628245137285842</v>
      </c>
      <c r="G11" s="69">
        <v>1.3908630162915616</v>
      </c>
      <c r="H11" s="111">
        <v>0.20164901746871622</v>
      </c>
      <c r="I11" s="111">
        <v>2.8038502562977463E-2</v>
      </c>
    </row>
    <row r="12" spans="1:11" x14ac:dyDescent="0.25">
      <c r="A12" s="69" t="s">
        <v>77</v>
      </c>
      <c r="B12" s="69">
        <v>1.3971729085107156</v>
      </c>
      <c r="C12" s="69">
        <v>1.3674555509829511</v>
      </c>
      <c r="D12" s="69">
        <v>1.4313376617714382</v>
      </c>
      <c r="E12" s="69">
        <v>1.4295898028200424</v>
      </c>
      <c r="F12" s="69">
        <v>1.4596479875035027</v>
      </c>
      <c r="G12" s="69">
        <v>1.4746512994433716</v>
      </c>
      <c r="H12" s="111">
        <v>7.7478390932655961E-2</v>
      </c>
      <c r="I12" s="111">
        <v>1.5003311939868924E-2</v>
      </c>
    </row>
    <row r="13" spans="1:11" x14ac:dyDescent="0.25">
      <c r="A13" s="69" t="s">
        <v>18</v>
      </c>
      <c r="B13" s="69">
        <v>1.5580294828584076</v>
      </c>
      <c r="C13" s="69">
        <v>1.5020165375095271</v>
      </c>
      <c r="D13" s="69">
        <v>1.5085178105855817</v>
      </c>
      <c r="E13" s="69">
        <v>1.5260456489447871</v>
      </c>
      <c r="F13" s="69">
        <v>1.563440630116655</v>
      </c>
      <c r="G13" s="69">
        <v>1.651630786252464</v>
      </c>
      <c r="H13" s="111">
        <v>9.3601303394056368E-2</v>
      </c>
      <c r="I13" s="111">
        <v>8.8190156135808939E-2</v>
      </c>
    </row>
    <row r="14" spans="1:11" x14ac:dyDescent="0.25">
      <c r="A14" s="69" t="s">
        <v>78</v>
      </c>
      <c r="B14" s="69">
        <v>1.3318795182886156</v>
      </c>
      <c r="C14" s="69">
        <v>1.3543871071365063</v>
      </c>
      <c r="D14" s="69">
        <v>1.3691461212853362</v>
      </c>
      <c r="E14" s="69">
        <v>1.3849071293515738</v>
      </c>
      <c r="F14" s="69">
        <v>1.4200693710969714</v>
      </c>
      <c r="G14" s="69">
        <v>1.4170122880669409</v>
      </c>
      <c r="H14" s="111">
        <v>8.513276977832529E-2</v>
      </c>
      <c r="I14" s="111">
        <v>-3.0570830300304941E-3</v>
      </c>
    </row>
    <row r="15" spans="1:11" x14ac:dyDescent="0.25">
      <c r="A15" s="69" t="s">
        <v>79</v>
      </c>
      <c r="B15" s="69">
        <v>1.2463321350087884</v>
      </c>
      <c r="C15" s="69">
        <v>1.2478224943199743</v>
      </c>
      <c r="D15" s="69">
        <v>1.3224568632838685</v>
      </c>
      <c r="E15" s="69">
        <v>1.3634289935297594</v>
      </c>
      <c r="F15" s="69">
        <v>1.3810602716044089</v>
      </c>
      <c r="G15" s="69">
        <v>1.3980827994742491</v>
      </c>
      <c r="H15" s="111">
        <v>0.15175066446546071</v>
      </c>
      <c r="I15" s="111">
        <v>1.7022527869840154E-2</v>
      </c>
    </row>
    <row r="16" spans="1:11" x14ac:dyDescent="0.25">
      <c r="A16" s="69" t="s">
        <v>80</v>
      </c>
      <c r="B16" s="69">
        <v>1.3427378489252526</v>
      </c>
      <c r="C16" s="69">
        <v>1.3243151461338809</v>
      </c>
      <c r="D16" s="69">
        <v>1.4082207186477353</v>
      </c>
      <c r="E16" s="69">
        <v>1.4816319238983624</v>
      </c>
      <c r="F16" s="69">
        <v>1.5232380437852653</v>
      </c>
      <c r="G16" s="69">
        <v>1.5001747361812421</v>
      </c>
      <c r="H16" s="111">
        <v>0.15743688725598948</v>
      </c>
      <c r="I16" s="111">
        <v>-2.3063307604023198E-2</v>
      </c>
    </row>
    <row r="17" spans="1:9" x14ac:dyDescent="0.25">
      <c r="A17" s="70" t="s">
        <v>115</v>
      </c>
      <c r="B17" s="70">
        <v>1.4837737106666171</v>
      </c>
      <c r="C17" s="70">
        <v>1.4804034782799294</v>
      </c>
      <c r="D17" s="70">
        <v>1.5297076066386683</v>
      </c>
      <c r="E17" s="70">
        <v>1.5681461096591311</v>
      </c>
      <c r="F17" s="70">
        <v>1.602826684660613</v>
      </c>
      <c r="G17" s="70">
        <v>1.6158552790193601</v>
      </c>
      <c r="H17" s="111">
        <v>0.13208156835274298</v>
      </c>
      <c r="I17" s="111">
        <v>1.3028594358747148E-2</v>
      </c>
    </row>
    <row r="18" spans="1:9" ht="45" x14ac:dyDescent="0.25">
      <c r="A18" s="71" t="s">
        <v>116</v>
      </c>
      <c r="B18" s="72">
        <v>1.576077585619502</v>
      </c>
      <c r="C18" s="72">
        <v>1.6012887863827159</v>
      </c>
      <c r="D18" s="72">
        <v>1.6402070628079599</v>
      </c>
      <c r="E18" s="72">
        <v>1.690210511911697</v>
      </c>
      <c r="F18" s="72">
        <v>1.7394985643436935</v>
      </c>
      <c r="G18" s="70">
        <v>1.7600174699111051</v>
      </c>
      <c r="H18" s="112">
        <v>0.18393988429160313</v>
      </c>
      <c r="I18" s="112">
        <v>2.0518905567411538E-2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8" sqref="E18"/>
    </sheetView>
  </sheetViews>
  <sheetFormatPr baseColWidth="10" defaultRowHeight="15" x14ac:dyDescent="0.25"/>
  <cols>
    <col min="1" max="1" width="29.140625" customWidth="1"/>
    <col min="2" max="2" width="16.5703125" customWidth="1"/>
    <col min="3" max="3" width="15.7109375" customWidth="1"/>
    <col min="4" max="4" width="21.140625" customWidth="1"/>
    <col min="10" max="10" width="12.42578125" bestFit="1" customWidth="1"/>
  </cols>
  <sheetData>
    <row r="1" spans="1:5" s="6" customFormat="1" x14ac:dyDescent="0.25">
      <c r="A1" s="10"/>
      <c r="B1" s="10"/>
      <c r="C1" s="10"/>
      <c r="D1" s="10"/>
      <c r="E1" s="10"/>
    </row>
    <row r="2" spans="1:5" x14ac:dyDescent="0.25">
      <c r="A2" s="11" t="s">
        <v>86</v>
      </c>
      <c r="B2" s="10"/>
      <c r="C2" s="10"/>
      <c r="D2" s="10"/>
      <c r="E2" s="10"/>
    </row>
    <row r="3" spans="1:5" x14ac:dyDescent="0.25">
      <c r="A3" s="10"/>
      <c r="B3" s="10"/>
      <c r="C3" s="10"/>
      <c r="D3" s="10"/>
      <c r="E3" s="10"/>
    </row>
    <row r="4" spans="1:5" x14ac:dyDescent="0.25">
      <c r="A4" s="10"/>
      <c r="B4" s="10"/>
      <c r="C4" s="10"/>
      <c r="D4" s="10"/>
      <c r="E4" s="10"/>
    </row>
    <row r="5" spans="1:5" x14ac:dyDescent="0.25">
      <c r="A5" s="183"/>
      <c r="B5" s="274">
        <v>2015</v>
      </c>
      <c r="C5" s="274">
        <v>2016</v>
      </c>
      <c r="D5" s="274" t="s">
        <v>70</v>
      </c>
      <c r="E5" s="274" t="s">
        <v>71</v>
      </c>
    </row>
    <row r="6" spans="1:5" x14ac:dyDescent="0.25">
      <c r="A6" s="12" t="s">
        <v>6</v>
      </c>
      <c r="B6" s="146">
        <v>10619.146066323759</v>
      </c>
      <c r="C6" s="146">
        <v>10808.275061889979</v>
      </c>
      <c r="D6" s="146">
        <v>189.1289955662196</v>
      </c>
      <c r="E6" s="147">
        <v>1.7810188727509724E-2</v>
      </c>
    </row>
    <row r="7" spans="1:5" x14ac:dyDescent="0.25">
      <c r="A7" s="12" t="s">
        <v>10</v>
      </c>
      <c r="B7" s="146">
        <v>1464.6152579214802</v>
      </c>
      <c r="C7" s="146">
        <v>1550.6965165799993</v>
      </c>
      <c r="D7" s="146">
        <v>86.081258658519118</v>
      </c>
      <c r="E7" s="147">
        <v>5.877397370602444E-2</v>
      </c>
    </row>
    <row r="8" spans="1:5" x14ac:dyDescent="0.25">
      <c r="A8" s="12" t="s">
        <v>7</v>
      </c>
      <c r="B8" s="146">
        <v>1686.9711039621995</v>
      </c>
      <c r="C8" s="146">
        <v>1710.0098856600064</v>
      </c>
      <c r="D8" s="146">
        <v>23.038781697806826</v>
      </c>
      <c r="E8" s="147">
        <v>1.3656891717763076E-2</v>
      </c>
    </row>
    <row r="9" spans="1:5" x14ac:dyDescent="0.25">
      <c r="A9" s="12" t="s">
        <v>8</v>
      </c>
      <c r="B9" s="146">
        <v>763.52175788644001</v>
      </c>
      <c r="C9" s="146">
        <v>885.07830956000032</v>
      </c>
      <c r="D9" s="146">
        <v>121.55655167356031</v>
      </c>
      <c r="E9" s="147">
        <v>0.15920509195448451</v>
      </c>
    </row>
    <row r="10" spans="1:5" x14ac:dyDescent="0.25">
      <c r="A10" s="12" t="s">
        <v>9</v>
      </c>
      <c r="B10" s="146">
        <v>22.359339453639993</v>
      </c>
      <c r="C10" s="146">
        <v>13.32218574</v>
      </c>
      <c r="D10" s="146">
        <v>-9.0371537136399933</v>
      </c>
      <c r="E10" s="147">
        <v>-0.40417802736872832</v>
      </c>
    </row>
    <row r="11" spans="1:5" x14ac:dyDescent="0.25">
      <c r="A11" s="148" t="s">
        <v>3</v>
      </c>
      <c r="B11" s="149">
        <v>14556.613525547518</v>
      </c>
      <c r="C11" s="149">
        <v>14967.381959429984</v>
      </c>
      <c r="D11" s="149">
        <v>410.76843388246562</v>
      </c>
      <c r="E11" s="150">
        <v>2.8218681025057757E-2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3" sqref="A23"/>
    </sheetView>
  </sheetViews>
  <sheetFormatPr baseColWidth="10" defaultRowHeight="15" x14ac:dyDescent="0.25"/>
  <cols>
    <col min="1" max="1" width="19" customWidth="1"/>
    <col min="8" max="9" width="13.85546875" customWidth="1"/>
  </cols>
  <sheetData>
    <row r="1" spans="1:9" s="6" customFormat="1" x14ac:dyDescent="0.25">
      <c r="A1" s="11"/>
      <c r="B1" s="11"/>
      <c r="C1" s="11"/>
      <c r="D1" s="11"/>
      <c r="E1" s="11"/>
      <c r="F1" s="11"/>
      <c r="G1" s="10"/>
      <c r="H1" s="10"/>
    </row>
    <row r="2" spans="1:9" s="6" customFormat="1" x14ac:dyDescent="0.25">
      <c r="A2" s="11" t="s">
        <v>208</v>
      </c>
      <c r="B2" s="11"/>
      <c r="C2" s="11"/>
      <c r="D2" s="11"/>
      <c r="E2" s="11"/>
      <c r="F2" s="11"/>
      <c r="G2" s="10"/>
      <c r="H2" s="10"/>
    </row>
    <row r="3" spans="1:9" s="6" customFormat="1" x14ac:dyDescent="0.25">
      <c r="A3" s="10"/>
      <c r="B3" s="10"/>
      <c r="C3" s="10"/>
      <c r="D3" s="10"/>
      <c r="E3" s="10"/>
      <c r="F3" s="10"/>
      <c r="G3" s="10"/>
      <c r="H3" s="10"/>
    </row>
    <row r="4" spans="1:9" ht="45" x14ac:dyDescent="0.25">
      <c r="A4" s="213"/>
      <c r="B4" s="177">
        <v>2011</v>
      </c>
      <c r="C4" s="177">
        <v>2012</v>
      </c>
      <c r="D4" s="177">
        <v>2013</v>
      </c>
      <c r="E4" s="177">
        <v>2014</v>
      </c>
      <c r="F4" s="214">
        <v>2015</v>
      </c>
      <c r="G4" s="214">
        <v>2016</v>
      </c>
      <c r="H4" s="204" t="s">
        <v>157</v>
      </c>
      <c r="I4" s="204" t="s">
        <v>158</v>
      </c>
    </row>
    <row r="5" spans="1:9" x14ac:dyDescent="0.25">
      <c r="A5" s="48" t="s">
        <v>22</v>
      </c>
      <c r="B5" s="69">
        <v>2.2416423278488073</v>
      </c>
      <c r="C5" s="69">
        <v>2.1516871860987341</v>
      </c>
      <c r="D5" s="69">
        <v>2.0625424545668301</v>
      </c>
      <c r="E5" s="69">
        <v>2.0816994929212074</v>
      </c>
      <c r="F5" s="69">
        <v>2.1030881262124845</v>
      </c>
      <c r="G5" s="69">
        <v>2.1204431855389583</v>
      </c>
      <c r="H5" s="111">
        <v>-0.12119914230984907</v>
      </c>
      <c r="I5" s="111">
        <v>1.7355059326473743E-2</v>
      </c>
    </row>
    <row r="6" spans="1:9" x14ac:dyDescent="0.25">
      <c r="A6" s="48" t="s">
        <v>85</v>
      </c>
      <c r="B6" s="69">
        <v>3.8382959716876428</v>
      </c>
      <c r="C6" s="69">
        <v>3.8175788927837111</v>
      </c>
      <c r="D6" s="69">
        <v>3.9665847497432356</v>
      </c>
      <c r="E6" s="69">
        <v>4.2435691182330366</v>
      </c>
      <c r="F6" s="69">
        <v>4.5459923613505557</v>
      </c>
      <c r="G6" s="69">
        <v>4.6501616423212191</v>
      </c>
      <c r="H6" s="111">
        <v>0.81186567063357629</v>
      </c>
      <c r="I6" s="111">
        <v>0.10416928097066336</v>
      </c>
    </row>
    <row r="7" spans="1:9" x14ac:dyDescent="0.25">
      <c r="A7" s="48" t="s">
        <v>73</v>
      </c>
      <c r="B7" s="69">
        <v>1.9989041039198459</v>
      </c>
      <c r="C7" s="69">
        <v>1.9646326667158964</v>
      </c>
      <c r="D7" s="69">
        <v>1.939749807482513</v>
      </c>
      <c r="E7" s="69">
        <v>1.9736658731703154</v>
      </c>
      <c r="F7" s="69">
        <v>2.054199763288886</v>
      </c>
      <c r="G7" s="69">
        <v>2.089156460819126</v>
      </c>
      <c r="H7" s="111">
        <v>9.0252356899280128E-2</v>
      </c>
      <c r="I7" s="111">
        <v>3.495669753024E-2</v>
      </c>
    </row>
    <row r="8" spans="1:9" x14ac:dyDescent="0.25">
      <c r="A8" s="48" t="s">
        <v>74</v>
      </c>
      <c r="B8" s="69">
        <v>1.8581270896969162</v>
      </c>
      <c r="C8" s="69">
        <v>1.825295183038961</v>
      </c>
      <c r="D8" s="69">
        <v>1.8130567685303718</v>
      </c>
      <c r="E8" s="69">
        <v>1.8461322856876197</v>
      </c>
      <c r="F8" s="69">
        <v>1.8980666674378419</v>
      </c>
      <c r="G8" s="69">
        <v>1.9505278519411668</v>
      </c>
      <c r="H8" s="111">
        <v>9.2400762244250645E-2</v>
      </c>
      <c r="I8" s="111">
        <v>5.2461184503324931E-2</v>
      </c>
    </row>
    <row r="9" spans="1:9" x14ac:dyDescent="0.25">
      <c r="A9" s="48" t="s">
        <v>75</v>
      </c>
      <c r="B9" s="69">
        <v>2.3707553251820013</v>
      </c>
      <c r="C9" s="69">
        <v>2.4087809698919789</v>
      </c>
      <c r="D9" s="69">
        <v>2.3316357796078964</v>
      </c>
      <c r="E9" s="69">
        <v>2.3378000310397846</v>
      </c>
      <c r="F9" s="69">
        <v>2.3981631199896212</v>
      </c>
      <c r="G9" s="69">
        <v>2.4170214354123436</v>
      </c>
      <c r="H9" s="111">
        <v>4.6266110230342328E-2</v>
      </c>
      <c r="I9" s="111">
        <v>1.8858315422722427E-2</v>
      </c>
    </row>
    <row r="10" spans="1:9" x14ac:dyDescent="0.25">
      <c r="A10" s="48" t="s">
        <v>20</v>
      </c>
      <c r="B10" s="69">
        <v>3.6523801112149852</v>
      </c>
      <c r="C10" s="69">
        <v>3.509291634179255</v>
      </c>
      <c r="D10" s="69">
        <v>3.5387651716529245</v>
      </c>
      <c r="E10" s="69">
        <v>3.5182762537927035</v>
      </c>
      <c r="F10" s="69">
        <v>3.495708192599253</v>
      </c>
      <c r="G10" s="69">
        <v>3.5625169233977472</v>
      </c>
      <c r="H10" s="111">
        <v>-8.9863187817238011E-2</v>
      </c>
      <c r="I10" s="111">
        <v>6.6808730798494143E-2</v>
      </c>
    </row>
    <row r="11" spans="1:9" x14ac:dyDescent="0.25">
      <c r="A11" s="48" t="s">
        <v>76</v>
      </c>
      <c r="B11" s="69">
        <v>1.9292510472531283</v>
      </c>
      <c r="C11" s="69">
        <v>1.9185454714919667</v>
      </c>
      <c r="D11" s="69">
        <v>1.9381398511975936</v>
      </c>
      <c r="E11" s="69">
        <v>2.0164682063667239</v>
      </c>
      <c r="F11" s="69">
        <v>2.0551368851248215</v>
      </c>
      <c r="G11" s="69">
        <v>2.1054709470888646</v>
      </c>
      <c r="H11" s="111">
        <v>0.17621989983573627</v>
      </c>
      <c r="I11" s="111">
        <v>5.0334061964043109E-2</v>
      </c>
    </row>
    <row r="12" spans="1:9" x14ac:dyDescent="0.25">
      <c r="A12" s="48" t="s">
        <v>77</v>
      </c>
      <c r="B12" s="69">
        <v>2.172603425607361</v>
      </c>
      <c r="C12" s="69">
        <v>2.1528196014247438</v>
      </c>
      <c r="D12" s="69">
        <v>2.1044211461685611</v>
      </c>
      <c r="E12" s="69">
        <v>2.1738137487858813</v>
      </c>
      <c r="F12" s="69">
        <v>2.1781688228418061</v>
      </c>
      <c r="G12" s="69">
        <v>2.2084310695356142</v>
      </c>
      <c r="H12" s="111">
        <v>3.5827643928253217E-2</v>
      </c>
      <c r="I12" s="111">
        <v>3.0262246693808059E-2</v>
      </c>
    </row>
    <row r="13" spans="1:9" x14ac:dyDescent="0.25">
      <c r="A13" s="48" t="s">
        <v>18</v>
      </c>
      <c r="B13" s="69">
        <v>2.4914775181743001</v>
      </c>
      <c r="C13" s="69">
        <v>2.5186324856160418</v>
      </c>
      <c r="D13" s="69">
        <v>2.4531398336806749</v>
      </c>
      <c r="E13" s="69">
        <v>2.4203754058766132</v>
      </c>
      <c r="F13" s="69">
        <v>2.418193223102556</v>
      </c>
      <c r="G13" s="69">
        <v>2.4684618394893523</v>
      </c>
      <c r="H13" s="111">
        <v>-2.3015678684947805E-2</v>
      </c>
      <c r="I13" s="111">
        <v>5.026861638679625E-2</v>
      </c>
    </row>
    <row r="14" spans="1:9" x14ac:dyDescent="0.25">
      <c r="A14" s="48" t="s">
        <v>78</v>
      </c>
      <c r="B14" s="69">
        <v>2.1082264938143451</v>
      </c>
      <c r="C14" s="69">
        <v>2.0087546629538684</v>
      </c>
      <c r="D14" s="69">
        <v>2.0278122974376038</v>
      </c>
      <c r="E14" s="69">
        <v>2.0367333647162025</v>
      </c>
      <c r="F14" s="69">
        <v>2.0647069366410928</v>
      </c>
      <c r="G14" s="69">
        <v>2.0962929924396301</v>
      </c>
      <c r="H14" s="111">
        <v>-1.193350137471505E-2</v>
      </c>
      <c r="I14" s="111">
        <v>3.1586055798537238E-2</v>
      </c>
    </row>
    <row r="15" spans="1:9" x14ac:dyDescent="0.25">
      <c r="A15" s="48" t="s">
        <v>79</v>
      </c>
      <c r="B15" s="69">
        <v>2.0254568656365861</v>
      </c>
      <c r="C15" s="69">
        <v>1.9544650219688151</v>
      </c>
      <c r="D15" s="69">
        <v>1.9568069334713312</v>
      </c>
      <c r="E15" s="69">
        <v>2.0406840531974288</v>
      </c>
      <c r="F15" s="69">
        <v>2.0961856077259764</v>
      </c>
      <c r="G15" s="69">
        <v>2.1074517905745691</v>
      </c>
      <c r="H15" s="111">
        <v>8.1994924937982994E-2</v>
      </c>
      <c r="I15" s="111">
        <v>1.126618284859271E-2</v>
      </c>
    </row>
    <row r="16" spans="1:9" x14ac:dyDescent="0.25">
      <c r="A16" s="48" t="s">
        <v>80</v>
      </c>
      <c r="B16" s="69">
        <v>2.2596051280625389</v>
      </c>
      <c r="C16" s="69">
        <v>2.2233060451630111</v>
      </c>
      <c r="D16" s="69">
        <v>2.182925751920441</v>
      </c>
      <c r="E16" s="69">
        <v>2.2789273029344246</v>
      </c>
      <c r="F16" s="69">
        <v>2.3431248791466337</v>
      </c>
      <c r="G16" s="69">
        <v>2.4042521442181148</v>
      </c>
      <c r="H16" s="111">
        <v>0.14464701615557596</v>
      </c>
      <c r="I16" s="111">
        <v>6.1127265071481141E-2</v>
      </c>
    </row>
    <row r="17" spans="1:9" x14ac:dyDescent="0.25">
      <c r="A17" s="70" t="s">
        <v>115</v>
      </c>
      <c r="B17" s="70">
        <v>2.3872826075751279</v>
      </c>
      <c r="C17" s="70">
        <v>2.3341455121665922</v>
      </c>
      <c r="D17" s="70">
        <v>2.3205103928125643</v>
      </c>
      <c r="E17" s="70">
        <v>2.367317400715915</v>
      </c>
      <c r="F17" s="70">
        <v>2.4042446258949113</v>
      </c>
      <c r="G17" s="70">
        <v>2.4476357968321829</v>
      </c>
      <c r="H17" s="111">
        <v>6.0353189257055018E-2</v>
      </c>
      <c r="I17" s="111">
        <v>4.3391170937271628E-2</v>
      </c>
    </row>
    <row r="18" spans="1:9" ht="44.25" customHeight="1" x14ac:dyDescent="0.25">
      <c r="A18" s="71" t="s">
        <v>116</v>
      </c>
      <c r="B18" s="73">
        <v>2.7237604116220298</v>
      </c>
      <c r="C18" s="73">
        <v>2.7284333214275578</v>
      </c>
      <c r="D18" s="73">
        <v>2.7892385008585516</v>
      </c>
      <c r="E18" s="73">
        <v>2.8584017117316853</v>
      </c>
      <c r="F18" s="73">
        <v>2.9429846143625111</v>
      </c>
      <c r="G18" s="73">
        <v>3.0012144736956272</v>
      </c>
      <c r="H18" s="112">
        <v>0.27745406207359746</v>
      </c>
      <c r="I18" s="112">
        <v>5.8229859333116085E-2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25" sqref="H25"/>
    </sheetView>
  </sheetViews>
  <sheetFormatPr baseColWidth="10" defaultRowHeight="15" x14ac:dyDescent="0.25"/>
  <cols>
    <col min="1" max="1" width="15.28515625" customWidth="1"/>
    <col min="5" max="5" width="12.5703125" customWidth="1"/>
  </cols>
  <sheetData>
    <row r="1" spans="1:9" s="6" customFormat="1" x14ac:dyDescent="0.25">
      <c r="A1" s="8"/>
      <c r="B1" s="8"/>
      <c r="C1" s="8"/>
      <c r="D1" s="8"/>
      <c r="E1" s="8"/>
    </row>
    <row r="2" spans="1:9" s="6" customFormat="1" x14ac:dyDescent="0.25">
      <c r="A2" s="8" t="s">
        <v>252</v>
      </c>
      <c r="B2" s="8"/>
      <c r="C2" s="8"/>
      <c r="D2" s="8"/>
      <c r="E2" s="8"/>
    </row>
    <row r="3" spans="1:9" s="6" customFormat="1" ht="15.75" thickBot="1" x14ac:dyDescent="0.3"/>
    <row r="4" spans="1:9" ht="15.75" thickBot="1" x14ac:dyDescent="0.3">
      <c r="A4" s="288" t="s">
        <v>117</v>
      </c>
      <c r="B4" s="75" t="s">
        <v>47</v>
      </c>
      <c r="C4" s="75" t="s">
        <v>48</v>
      </c>
      <c r="D4" s="75" t="s">
        <v>49</v>
      </c>
      <c r="E4" s="75" t="s">
        <v>50</v>
      </c>
      <c r="F4" s="75" t="s">
        <v>51</v>
      </c>
      <c r="G4" s="75" t="s">
        <v>52</v>
      </c>
      <c r="H4" s="76" t="s">
        <v>53</v>
      </c>
      <c r="I4" s="77" t="s">
        <v>54</v>
      </c>
    </row>
    <row r="5" spans="1:9" x14ac:dyDescent="0.25">
      <c r="A5" s="290"/>
      <c r="B5" s="288" t="s">
        <v>55</v>
      </c>
      <c r="C5" s="288" t="s">
        <v>118</v>
      </c>
      <c r="D5" s="288" t="s">
        <v>119</v>
      </c>
      <c r="E5" s="291" t="s">
        <v>171</v>
      </c>
      <c r="F5" s="286" t="s">
        <v>120</v>
      </c>
      <c r="G5" s="286" t="s">
        <v>56</v>
      </c>
      <c r="H5" s="288" t="s">
        <v>57</v>
      </c>
      <c r="I5" s="288" t="s">
        <v>58</v>
      </c>
    </row>
    <row r="6" spans="1:9" ht="18" customHeight="1" thickBot="1" x14ac:dyDescent="0.3">
      <c r="A6" s="289"/>
      <c r="B6" s="289"/>
      <c r="C6" s="289"/>
      <c r="D6" s="289"/>
      <c r="E6" s="292"/>
      <c r="F6" s="287"/>
      <c r="G6" s="287"/>
      <c r="H6" s="289"/>
      <c r="I6" s="289"/>
    </row>
    <row r="7" spans="1:9" ht="15.75" thickBot="1" x14ac:dyDescent="0.3">
      <c r="A7" s="78">
        <v>2010</v>
      </c>
      <c r="B7" s="215">
        <v>432</v>
      </c>
      <c r="C7" s="215">
        <v>23</v>
      </c>
      <c r="D7" s="215">
        <v>5.32</v>
      </c>
      <c r="E7" s="215">
        <v>409</v>
      </c>
      <c r="F7" s="215">
        <v>192</v>
      </c>
      <c r="G7" s="215">
        <v>82</v>
      </c>
      <c r="H7" s="215">
        <v>274</v>
      </c>
      <c r="I7" s="215">
        <v>135</v>
      </c>
    </row>
    <row r="8" spans="1:9" ht="15.75" thickBot="1" x14ac:dyDescent="0.3">
      <c r="A8" s="78">
        <v>2011</v>
      </c>
      <c r="B8" s="215">
        <v>432</v>
      </c>
      <c r="C8" s="215">
        <v>26</v>
      </c>
      <c r="D8" s="215">
        <v>6.02</v>
      </c>
      <c r="E8" s="215">
        <v>406</v>
      </c>
      <c r="F8" s="215">
        <v>232</v>
      </c>
      <c r="G8" s="215">
        <v>129</v>
      </c>
      <c r="H8" s="215">
        <v>361</v>
      </c>
      <c r="I8" s="215">
        <v>45</v>
      </c>
    </row>
    <row r="9" spans="1:9" ht="15.75" thickBot="1" x14ac:dyDescent="0.3">
      <c r="A9" s="78">
        <v>2012</v>
      </c>
      <c r="B9" s="215">
        <v>553</v>
      </c>
      <c r="C9" s="215">
        <v>33</v>
      </c>
      <c r="D9" s="215">
        <v>6</v>
      </c>
      <c r="E9" s="215">
        <v>520</v>
      </c>
      <c r="F9" s="215">
        <v>276</v>
      </c>
      <c r="G9" s="215">
        <v>90</v>
      </c>
      <c r="H9" s="215">
        <v>366</v>
      </c>
      <c r="I9" s="215">
        <v>154</v>
      </c>
    </row>
    <row r="10" spans="1:9" ht="15.75" thickBot="1" x14ac:dyDescent="0.3">
      <c r="A10" s="78">
        <v>2013</v>
      </c>
      <c r="B10" s="215">
        <v>720</v>
      </c>
      <c r="C10" s="215">
        <v>43</v>
      </c>
      <c r="D10" s="215">
        <v>6</v>
      </c>
      <c r="E10" s="215">
        <v>677</v>
      </c>
      <c r="F10" s="215">
        <v>228</v>
      </c>
      <c r="G10" s="215">
        <v>87</v>
      </c>
      <c r="H10" s="215">
        <v>315</v>
      </c>
      <c r="I10" s="215">
        <v>362</v>
      </c>
    </row>
    <row r="11" spans="1:9" ht="15.75" thickBot="1" x14ac:dyDescent="0.3">
      <c r="A11" s="78">
        <v>2014</v>
      </c>
      <c r="B11" s="215">
        <v>720</v>
      </c>
      <c r="C11" s="215">
        <v>43</v>
      </c>
      <c r="D11" s="215">
        <v>6</v>
      </c>
      <c r="E11" s="215">
        <v>677</v>
      </c>
      <c r="F11" s="215">
        <v>267</v>
      </c>
      <c r="G11" s="215">
        <v>67</v>
      </c>
      <c r="H11" s="215">
        <v>334</v>
      </c>
      <c r="I11" s="215">
        <v>343</v>
      </c>
    </row>
    <row r="12" spans="1:9" ht="15.75" thickBot="1" x14ac:dyDescent="0.3">
      <c r="A12" s="78">
        <v>2015</v>
      </c>
      <c r="B12" s="215">
        <v>720</v>
      </c>
      <c r="C12" s="215">
        <v>43</v>
      </c>
      <c r="D12" s="215">
        <v>6</v>
      </c>
      <c r="E12" s="215">
        <v>677</v>
      </c>
      <c r="F12" s="215">
        <v>253</v>
      </c>
      <c r="G12" s="215">
        <v>64</v>
      </c>
      <c r="H12" s="215">
        <v>317</v>
      </c>
      <c r="I12" s="215">
        <v>360</v>
      </c>
    </row>
    <row r="13" spans="1:9" ht="15.75" thickBot="1" x14ac:dyDescent="0.3">
      <c r="A13" s="78">
        <v>2016</v>
      </c>
      <c r="B13" s="215">
        <v>720</v>
      </c>
      <c r="C13" s="215">
        <v>43</v>
      </c>
      <c r="D13" s="215">
        <v>6</v>
      </c>
      <c r="E13" s="215">
        <v>677</v>
      </c>
      <c r="F13" s="215">
        <v>238</v>
      </c>
      <c r="G13" s="215">
        <v>63</v>
      </c>
      <c r="H13" s="215">
        <v>301</v>
      </c>
      <c r="I13" s="215">
        <v>376</v>
      </c>
    </row>
    <row r="14" spans="1:9" ht="15.75" thickBot="1" x14ac:dyDescent="0.3">
      <c r="A14" s="78">
        <v>2017</v>
      </c>
      <c r="B14" s="216">
        <v>720</v>
      </c>
      <c r="C14" s="216">
        <v>43</v>
      </c>
      <c r="D14" s="216">
        <v>6</v>
      </c>
      <c r="E14" s="216">
        <v>677</v>
      </c>
      <c r="F14" s="216">
        <v>225</v>
      </c>
      <c r="G14" s="217">
        <v>83.142857142857139</v>
      </c>
      <c r="H14" s="217">
        <v>308.14285714285711</v>
      </c>
      <c r="I14" s="217">
        <v>368.85714285714289</v>
      </c>
    </row>
    <row r="15" spans="1:9" ht="15.75" thickBot="1" x14ac:dyDescent="0.3">
      <c r="A15" s="78">
        <v>2018</v>
      </c>
      <c r="B15" s="216">
        <v>720</v>
      </c>
      <c r="C15" s="216">
        <v>43</v>
      </c>
      <c r="D15" s="216">
        <v>6</v>
      </c>
      <c r="E15" s="216">
        <v>677</v>
      </c>
      <c r="F15" s="216">
        <v>207</v>
      </c>
      <c r="G15" s="217">
        <v>83.142857142857139</v>
      </c>
      <c r="H15" s="217">
        <v>290.14285714285711</v>
      </c>
      <c r="I15" s="217">
        <v>386.85714285714289</v>
      </c>
    </row>
    <row r="16" spans="1:9" ht="15.75" thickBot="1" x14ac:dyDescent="0.3">
      <c r="A16" s="79">
        <v>2019</v>
      </c>
      <c r="B16" s="216">
        <v>720</v>
      </c>
      <c r="C16" s="216">
        <v>43</v>
      </c>
      <c r="D16" s="216">
        <v>6</v>
      </c>
      <c r="E16" s="216">
        <v>677</v>
      </c>
      <c r="F16" s="216">
        <v>191</v>
      </c>
      <c r="G16" s="217">
        <v>83.142857142857139</v>
      </c>
      <c r="H16" s="217">
        <v>274.14285714285711</v>
      </c>
      <c r="I16" s="217">
        <v>402.85714285714289</v>
      </c>
    </row>
    <row r="17" spans="1:9" ht="15.75" thickBot="1" x14ac:dyDescent="0.3">
      <c r="A17" s="80">
        <v>2020</v>
      </c>
      <c r="B17" s="218">
        <v>720</v>
      </c>
      <c r="C17" s="218">
        <v>43</v>
      </c>
      <c r="D17" s="218">
        <v>6</v>
      </c>
      <c r="E17" s="218">
        <v>677</v>
      </c>
      <c r="F17" s="218">
        <v>169</v>
      </c>
      <c r="G17" s="219">
        <v>83.142857142857139</v>
      </c>
      <c r="H17" s="219">
        <v>252.14285714285714</v>
      </c>
      <c r="I17" s="219">
        <v>424.85714285714289</v>
      </c>
    </row>
  </sheetData>
  <mergeCells count="9">
    <mergeCell ref="G5:G6"/>
    <mergeCell ref="H5:H6"/>
    <mergeCell ref="I5:I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O35" sqref="O35:P36"/>
    </sheetView>
  </sheetViews>
  <sheetFormatPr baseColWidth="10" defaultRowHeight="15" x14ac:dyDescent="0.25"/>
  <cols>
    <col min="1" max="1" width="13.85546875" style="6" customWidth="1"/>
    <col min="2" max="4" width="11.42578125" style="6"/>
    <col min="5" max="5" width="11.5703125" style="6" customWidth="1"/>
    <col min="6" max="6" width="6.7109375" style="6" customWidth="1"/>
    <col min="7" max="7" width="8.42578125" style="6" customWidth="1"/>
    <col min="8" max="8" width="6.7109375" style="6" customWidth="1"/>
    <col min="9" max="9" width="7.28515625" style="6" customWidth="1"/>
    <col min="10" max="10" width="6.85546875" style="6" customWidth="1"/>
    <col min="11" max="12" width="7.28515625" style="6" customWidth="1"/>
    <col min="13" max="13" width="7.140625" style="6" customWidth="1"/>
    <col min="14" max="14" width="6" style="6" customWidth="1"/>
    <col min="15" max="15" width="7.140625" style="6" customWidth="1"/>
    <col min="16" max="16" width="7.7109375" style="6" customWidth="1"/>
    <col min="17" max="16384" width="11.42578125" style="6"/>
  </cols>
  <sheetData>
    <row r="1" spans="1:9" x14ac:dyDescent="0.25">
      <c r="A1" s="11"/>
      <c r="B1" s="11"/>
      <c r="C1" s="11"/>
      <c r="D1" s="11"/>
      <c r="E1" s="11"/>
      <c r="F1" s="11"/>
      <c r="G1" s="11"/>
      <c r="H1" s="10"/>
      <c r="I1" s="10"/>
    </row>
    <row r="2" spans="1:9" x14ac:dyDescent="0.25">
      <c r="A2" s="11" t="s">
        <v>209</v>
      </c>
      <c r="B2" s="11"/>
      <c r="C2" s="11"/>
      <c r="D2" s="11"/>
      <c r="E2" s="11"/>
      <c r="F2" s="11"/>
      <c r="G2" s="11"/>
      <c r="H2" s="10"/>
      <c r="I2" s="10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21" spans="1:15" x14ac:dyDescent="0.25">
      <c r="A21" s="176"/>
      <c r="B21" s="176">
        <v>2010</v>
      </c>
      <c r="C21" s="176">
        <v>2011</v>
      </c>
      <c r="D21" s="176">
        <v>2012</v>
      </c>
      <c r="E21" s="176">
        <v>2013</v>
      </c>
      <c r="F21" s="176">
        <v>2014</v>
      </c>
      <c r="G21" s="176">
        <v>2015</v>
      </c>
      <c r="H21" s="176">
        <v>2016</v>
      </c>
      <c r="I21" s="176">
        <v>2017</v>
      </c>
      <c r="J21" s="176">
        <v>2018</v>
      </c>
      <c r="K21" s="176">
        <v>2019</v>
      </c>
      <c r="L21" s="176">
        <v>2020</v>
      </c>
    </row>
    <row r="22" spans="1:15" x14ac:dyDescent="0.25">
      <c r="A22" s="48" t="s">
        <v>159</v>
      </c>
      <c r="B22" s="174">
        <v>1.5892521732704032</v>
      </c>
      <c r="C22" s="174">
        <v>1.5750089074321487</v>
      </c>
      <c r="D22" s="174">
        <v>1.5793227144438651</v>
      </c>
      <c r="E22" s="174">
        <v>1.6402070628079599</v>
      </c>
      <c r="F22" s="174">
        <v>1.690210511911697</v>
      </c>
      <c r="G22" s="174">
        <v>1.7393469129700925</v>
      </c>
      <c r="H22" s="174">
        <v>1.7600174699111051</v>
      </c>
      <c r="I22" s="174"/>
      <c r="J22" s="174"/>
      <c r="K22" s="174"/>
      <c r="L22" s="174"/>
      <c r="M22" s="74"/>
      <c r="N22" s="74"/>
      <c r="O22" s="74"/>
    </row>
    <row r="23" spans="1:15" x14ac:dyDescent="0.25">
      <c r="A23" s="48" t="s">
        <v>160</v>
      </c>
      <c r="B23" s="174"/>
      <c r="C23" s="174"/>
      <c r="D23" s="174"/>
      <c r="E23" s="174"/>
      <c r="F23" s="174"/>
      <c r="G23" s="174"/>
      <c r="H23" s="174">
        <v>1.7600174699111051</v>
      </c>
      <c r="I23" s="174">
        <v>1.818514337388123</v>
      </c>
      <c r="J23" s="174">
        <v>1.8714815559419997</v>
      </c>
      <c r="K23" s="174">
        <v>1.926711713086535</v>
      </c>
      <c r="L23" s="174">
        <v>1.9868123740589863</v>
      </c>
      <c r="M23" s="74"/>
      <c r="N23" s="74"/>
      <c r="O23" s="74"/>
    </row>
  </sheetData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30" sqref="C30"/>
    </sheetView>
  </sheetViews>
  <sheetFormatPr baseColWidth="10" defaultRowHeight="15" x14ac:dyDescent="0.25"/>
  <cols>
    <col min="1" max="1" width="30.28515625" style="6" customWidth="1"/>
    <col min="2" max="2" width="11.42578125" style="6"/>
    <col min="3" max="3" width="13.7109375" style="6" customWidth="1"/>
    <col min="4" max="7" width="11.7109375" style="6" bestFit="1" customWidth="1"/>
    <col min="8" max="16384" width="11.42578125" style="6"/>
  </cols>
  <sheetData>
    <row r="1" spans="1:8" x14ac:dyDescent="0.25">
      <c r="A1" s="11"/>
      <c r="B1" s="11"/>
      <c r="C1" s="11"/>
      <c r="D1" s="11"/>
      <c r="E1" s="11"/>
      <c r="F1" s="11"/>
      <c r="G1" s="11"/>
      <c r="H1" s="10"/>
    </row>
    <row r="2" spans="1:8" x14ac:dyDescent="0.25">
      <c r="A2" s="11" t="s">
        <v>210</v>
      </c>
      <c r="B2" s="11"/>
      <c r="C2" s="11"/>
      <c r="D2" s="11"/>
      <c r="E2" s="11"/>
      <c r="F2" s="11"/>
      <c r="G2" s="11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x14ac:dyDescent="0.25">
      <c r="A4" s="10"/>
      <c r="B4" s="10"/>
      <c r="C4" s="10"/>
      <c r="D4" s="10"/>
      <c r="E4" s="10"/>
      <c r="F4" s="10"/>
      <c r="G4" s="10"/>
      <c r="H4" s="10"/>
    </row>
    <row r="17" spans="1:5" ht="16.5" customHeight="1" x14ac:dyDescent="0.25"/>
    <row r="22" spans="1:5" x14ac:dyDescent="0.25">
      <c r="A22" s="178"/>
      <c r="B22" s="179">
        <v>2017</v>
      </c>
      <c r="C22" s="179">
        <v>2018</v>
      </c>
      <c r="D22" s="179">
        <v>2019</v>
      </c>
      <c r="E22" s="179">
        <v>2020</v>
      </c>
    </row>
    <row r="23" spans="1:5" x14ac:dyDescent="0.25">
      <c r="A23" s="144" t="s">
        <v>59</v>
      </c>
      <c r="B23" s="180">
        <v>357.93</v>
      </c>
      <c r="C23" s="180">
        <v>733.31999999999994</v>
      </c>
      <c r="D23" s="180">
        <v>1124.23</v>
      </c>
      <c r="E23" s="180">
        <v>1536.48</v>
      </c>
    </row>
  </sheetData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L17" sqref="L17"/>
    </sheetView>
  </sheetViews>
  <sheetFormatPr baseColWidth="10" defaultRowHeight="15" x14ac:dyDescent="0.25"/>
  <cols>
    <col min="1" max="1" width="24.7109375" customWidth="1"/>
    <col min="2" max="2" width="14.5703125" customWidth="1"/>
    <col min="3" max="3" width="16.28515625" customWidth="1"/>
    <col min="5" max="5" width="14.5703125" customWidth="1"/>
    <col min="6" max="6" width="14.140625" customWidth="1"/>
    <col min="8" max="8" width="13.28515625" customWidth="1"/>
  </cols>
  <sheetData>
    <row r="1" spans="1:9" s="10" customFormat="1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s="10" customFormat="1" x14ac:dyDescent="0.25">
      <c r="A2" s="11" t="s">
        <v>211</v>
      </c>
      <c r="B2" s="11"/>
      <c r="C2" s="11"/>
      <c r="D2" s="11"/>
      <c r="E2" s="11"/>
      <c r="F2" s="11"/>
      <c r="G2" s="11"/>
      <c r="H2" s="11"/>
      <c r="I2" s="11"/>
    </row>
    <row r="3" spans="1:9" s="10" customFormat="1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9" s="10" customFormat="1" x14ac:dyDescent="0.25"/>
    <row r="5" spans="1:9" x14ac:dyDescent="0.25">
      <c r="A5" s="176"/>
      <c r="B5" s="293" t="s">
        <v>36</v>
      </c>
      <c r="C5" s="293"/>
      <c r="D5" s="293" t="s">
        <v>38</v>
      </c>
      <c r="E5" s="293"/>
      <c r="F5" s="200" t="s">
        <v>37</v>
      </c>
      <c r="G5" s="10"/>
      <c r="H5" s="10"/>
      <c r="I5" s="10"/>
    </row>
    <row r="6" spans="1:9" x14ac:dyDescent="0.25">
      <c r="A6" s="272"/>
      <c r="B6" s="273" t="s">
        <v>122</v>
      </c>
      <c r="C6" s="200" t="s">
        <v>123</v>
      </c>
      <c r="D6" s="273" t="s">
        <v>124</v>
      </c>
      <c r="E6" s="200" t="s">
        <v>125</v>
      </c>
      <c r="F6" s="272" t="s">
        <v>126</v>
      </c>
      <c r="G6" s="10"/>
      <c r="H6" s="10"/>
    </row>
    <row r="7" spans="1:9" x14ac:dyDescent="0.25">
      <c r="A7" s="81" t="s">
        <v>89</v>
      </c>
      <c r="B7" s="82"/>
      <c r="C7" s="83"/>
      <c r="D7" s="84"/>
      <c r="E7" s="85"/>
      <c r="F7" s="84"/>
      <c r="G7" s="10"/>
      <c r="H7" s="10"/>
    </row>
    <row r="8" spans="1:9" x14ac:dyDescent="0.25">
      <c r="A8" s="86" t="s">
        <v>127</v>
      </c>
      <c r="B8" s="87">
        <v>23500</v>
      </c>
      <c r="C8" s="88">
        <v>23500</v>
      </c>
      <c r="D8" s="87">
        <v>46400</v>
      </c>
      <c r="E8" s="88">
        <v>46400</v>
      </c>
      <c r="F8" s="87">
        <v>46400</v>
      </c>
      <c r="G8" s="10"/>
      <c r="H8" s="10"/>
    </row>
    <row r="9" spans="1:9" x14ac:dyDescent="0.25">
      <c r="A9" s="86" t="s">
        <v>128</v>
      </c>
      <c r="B9" s="87">
        <v>35000</v>
      </c>
      <c r="C9" s="88">
        <v>35000</v>
      </c>
      <c r="D9" s="89" t="s">
        <v>84</v>
      </c>
      <c r="E9" s="90" t="s">
        <v>84</v>
      </c>
      <c r="F9" s="89" t="s">
        <v>84</v>
      </c>
      <c r="G9" s="10"/>
      <c r="H9" s="10"/>
    </row>
    <row r="10" spans="1:9" x14ac:dyDescent="0.25">
      <c r="A10" s="86" t="s">
        <v>129</v>
      </c>
      <c r="B10" s="87">
        <v>14700</v>
      </c>
      <c r="C10" s="88">
        <v>14700</v>
      </c>
      <c r="D10" s="89" t="s">
        <v>84</v>
      </c>
      <c r="E10" s="90" t="s">
        <v>84</v>
      </c>
      <c r="F10" s="89" t="s">
        <v>84</v>
      </c>
      <c r="G10" s="10"/>
      <c r="H10" s="10"/>
    </row>
    <row r="11" spans="1:9" x14ac:dyDescent="0.25">
      <c r="A11" s="86" t="s">
        <v>130</v>
      </c>
      <c r="B11" s="87">
        <v>5900</v>
      </c>
      <c r="C11" s="88">
        <v>5900</v>
      </c>
      <c r="D11" s="87">
        <v>6100</v>
      </c>
      <c r="E11" s="88">
        <v>6100</v>
      </c>
      <c r="F11" s="87">
        <v>6100</v>
      </c>
      <c r="G11" s="10"/>
      <c r="H11" s="10"/>
    </row>
    <row r="12" spans="1:9" x14ac:dyDescent="0.25">
      <c r="A12" s="86" t="s">
        <v>131</v>
      </c>
      <c r="B12" s="87">
        <v>2600</v>
      </c>
      <c r="C12" s="88">
        <v>2600</v>
      </c>
      <c r="D12" s="87">
        <v>4200</v>
      </c>
      <c r="E12" s="88">
        <v>4200</v>
      </c>
      <c r="F12" s="87">
        <v>4200</v>
      </c>
      <c r="G12" s="10"/>
      <c r="H12" s="10"/>
    </row>
    <row r="13" spans="1:9" x14ac:dyDescent="0.25">
      <c r="A13" s="86" t="s">
        <v>132</v>
      </c>
      <c r="B13" s="87">
        <v>3000</v>
      </c>
      <c r="C13" s="88">
        <v>3000</v>
      </c>
      <c r="D13" s="87">
        <v>7600</v>
      </c>
      <c r="E13" s="88">
        <v>7600</v>
      </c>
      <c r="F13" s="87">
        <v>7600</v>
      </c>
      <c r="G13" s="10"/>
      <c r="H13" s="10"/>
    </row>
    <row r="14" spans="1:9" x14ac:dyDescent="0.25">
      <c r="A14" s="91" t="s">
        <v>133</v>
      </c>
      <c r="B14" s="87">
        <v>83400</v>
      </c>
      <c r="C14" s="88">
        <v>83400</v>
      </c>
      <c r="D14" s="92">
        <v>98700</v>
      </c>
      <c r="E14" s="93">
        <v>98700</v>
      </c>
      <c r="F14" s="92">
        <v>98700</v>
      </c>
      <c r="G14" s="10"/>
      <c r="H14" s="10"/>
    </row>
    <row r="15" spans="1:9" x14ac:dyDescent="0.25">
      <c r="A15" s="91" t="s">
        <v>134</v>
      </c>
      <c r="B15" s="87">
        <v>3800</v>
      </c>
      <c r="C15" s="88">
        <v>3800</v>
      </c>
      <c r="D15" s="87">
        <v>6200</v>
      </c>
      <c r="E15" s="88">
        <v>6200</v>
      </c>
      <c r="F15" s="87">
        <v>6200</v>
      </c>
      <c r="G15" s="10"/>
      <c r="H15" s="10"/>
    </row>
    <row r="16" spans="1:9" x14ac:dyDescent="0.25">
      <c r="A16" s="91" t="s">
        <v>135</v>
      </c>
      <c r="B16" s="87">
        <v>5800</v>
      </c>
      <c r="C16" s="88">
        <v>5800</v>
      </c>
      <c r="D16" s="92">
        <v>9800</v>
      </c>
      <c r="E16" s="93">
        <v>9800</v>
      </c>
      <c r="F16" s="92">
        <v>9800</v>
      </c>
      <c r="G16" s="10"/>
      <c r="H16" s="10"/>
    </row>
    <row r="17" spans="1:8" x14ac:dyDescent="0.25">
      <c r="A17" s="91" t="s">
        <v>136</v>
      </c>
      <c r="B17" s="87">
        <v>125700</v>
      </c>
      <c r="C17" s="88">
        <v>125700</v>
      </c>
      <c r="D17" s="89" t="s">
        <v>84</v>
      </c>
      <c r="E17" s="90" t="s">
        <v>84</v>
      </c>
      <c r="F17" s="87">
        <v>125700</v>
      </c>
      <c r="G17" s="10"/>
      <c r="H17" s="10"/>
    </row>
    <row r="18" spans="1:8" x14ac:dyDescent="0.25">
      <c r="A18" s="91" t="s">
        <v>137</v>
      </c>
      <c r="B18" s="87">
        <v>40000</v>
      </c>
      <c r="C18" s="88">
        <v>40000</v>
      </c>
      <c r="D18" s="89" t="s">
        <v>84</v>
      </c>
      <c r="E18" s="90" t="s">
        <v>84</v>
      </c>
      <c r="F18" s="87">
        <v>40000</v>
      </c>
      <c r="G18" s="10"/>
      <c r="H18" s="10"/>
    </row>
    <row r="19" spans="1:8" x14ac:dyDescent="0.25">
      <c r="A19" s="94" t="s">
        <v>138</v>
      </c>
      <c r="B19" s="95">
        <f>SUM(B8:B18)</f>
        <v>343400</v>
      </c>
      <c r="C19" s="96">
        <v>343400</v>
      </c>
      <c r="D19" s="95">
        <f>SUM(D8:D18)</f>
        <v>179000</v>
      </c>
      <c r="E19" s="96">
        <f>SUM(E8:E18)</f>
        <v>179000</v>
      </c>
      <c r="F19" s="95">
        <f>SUM(F8:F18)</f>
        <v>344700</v>
      </c>
      <c r="G19" s="10"/>
      <c r="H19" s="10"/>
    </row>
    <row r="20" spans="1:8" x14ac:dyDescent="0.25">
      <c r="A20" s="91" t="s">
        <v>139</v>
      </c>
      <c r="B20" s="87">
        <v>486900</v>
      </c>
      <c r="C20" s="88">
        <v>633900</v>
      </c>
      <c r="D20" s="87">
        <v>500000</v>
      </c>
      <c r="E20" s="88">
        <v>627000</v>
      </c>
      <c r="F20" s="87">
        <v>639200</v>
      </c>
      <c r="G20" s="10"/>
      <c r="H20" s="10"/>
    </row>
    <row r="21" spans="1:8" x14ac:dyDescent="0.25">
      <c r="A21" s="86" t="s">
        <v>140</v>
      </c>
      <c r="B21" s="87">
        <v>63400</v>
      </c>
      <c r="C21" s="88">
        <v>82600</v>
      </c>
      <c r="D21" s="87">
        <v>65200</v>
      </c>
      <c r="E21" s="88">
        <v>81700</v>
      </c>
      <c r="F21" s="87">
        <v>83300</v>
      </c>
      <c r="G21" s="10"/>
      <c r="H21" s="10"/>
    </row>
    <row r="22" spans="1:8" x14ac:dyDescent="0.25">
      <c r="A22" s="94" t="s">
        <v>121</v>
      </c>
      <c r="B22" s="95">
        <f>B19+B20+B21</f>
        <v>893700</v>
      </c>
      <c r="C22" s="96">
        <f>C19+C20+C21</f>
        <v>1059900</v>
      </c>
      <c r="D22" s="95">
        <f>D19+D20+D21</f>
        <v>744200</v>
      </c>
      <c r="E22" s="96">
        <f>E19+E20+E21</f>
        <v>887700</v>
      </c>
      <c r="F22" s="95">
        <f>F19+F20+F21</f>
        <v>1067200</v>
      </c>
      <c r="G22" s="10"/>
      <c r="H22" s="10"/>
    </row>
    <row r="23" spans="1:8" x14ac:dyDescent="0.25">
      <c r="G23" s="10"/>
      <c r="H23" s="10"/>
    </row>
  </sheetData>
  <mergeCells count="2">
    <mergeCell ref="B5:C5"/>
    <mergeCell ref="D5:E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M33" sqref="M33"/>
    </sheetView>
  </sheetViews>
  <sheetFormatPr baseColWidth="10" defaultRowHeight="15" x14ac:dyDescent="0.25"/>
  <cols>
    <col min="1" max="1" width="27.140625" style="6" customWidth="1"/>
    <col min="2" max="16384" width="11.42578125" style="6"/>
  </cols>
  <sheetData>
    <row r="1" spans="1:7" x14ac:dyDescent="0.25">
      <c r="A1" s="11"/>
      <c r="B1" s="11"/>
      <c r="C1" s="11"/>
      <c r="D1" s="10"/>
      <c r="E1" s="10"/>
    </row>
    <row r="2" spans="1:7" x14ac:dyDescent="0.25">
      <c r="A2" s="11" t="s">
        <v>215</v>
      </c>
      <c r="B2" s="11"/>
      <c r="C2" s="11"/>
      <c r="D2" s="10"/>
      <c r="E2" s="10"/>
    </row>
    <row r="3" spans="1:7" x14ac:dyDescent="0.25">
      <c r="A3" s="10"/>
      <c r="B3" s="10"/>
      <c r="C3" s="10"/>
      <c r="D3" s="10"/>
      <c r="E3" s="10"/>
    </row>
    <row r="4" spans="1:7" x14ac:dyDescent="0.25">
      <c r="A4" s="175"/>
      <c r="B4" s="278">
        <v>2011</v>
      </c>
      <c r="C4" s="279">
        <v>2012</v>
      </c>
      <c r="D4" s="279">
        <v>2013</v>
      </c>
      <c r="E4" s="279">
        <v>2014</v>
      </c>
      <c r="F4" s="200">
        <v>2015</v>
      </c>
      <c r="G4" s="200">
        <v>2016</v>
      </c>
    </row>
    <row r="5" spans="1:7" x14ac:dyDescent="0.25">
      <c r="A5" s="220" t="s">
        <v>22</v>
      </c>
      <c r="B5" s="222">
        <v>32.320833333333333</v>
      </c>
      <c r="C5" s="223">
        <v>31.966666666666672</v>
      </c>
      <c r="D5" s="223">
        <v>31.158333333333335</v>
      </c>
      <c r="E5" s="223">
        <v>32.458333333333329</v>
      </c>
      <c r="F5" s="224">
        <v>34.833333333333336</v>
      </c>
      <c r="G5" s="224">
        <v>35.416666666666664</v>
      </c>
    </row>
    <row r="6" spans="1:7" x14ac:dyDescent="0.25">
      <c r="A6" s="220" t="s">
        <v>85</v>
      </c>
      <c r="B6" s="221">
        <v>17.416666666666668</v>
      </c>
      <c r="C6" s="221">
        <v>18.583333333333336</v>
      </c>
      <c r="D6" s="221">
        <v>16</v>
      </c>
      <c r="E6" s="221">
        <v>16.600000000000001</v>
      </c>
      <c r="F6" s="221">
        <v>16.816666666666666</v>
      </c>
      <c r="G6" s="224">
        <v>17.716666666666672</v>
      </c>
    </row>
    <row r="7" spans="1:7" x14ac:dyDescent="0.25">
      <c r="A7" s="220" t="s">
        <v>73</v>
      </c>
      <c r="B7" s="221">
        <v>38.583333333333336</v>
      </c>
      <c r="C7" s="221">
        <v>36.266666666666666</v>
      </c>
      <c r="D7" s="221">
        <v>36.36666666666666</v>
      </c>
      <c r="E7" s="221">
        <v>36.699999999999996</v>
      </c>
      <c r="F7" s="221">
        <v>39.066666666666663</v>
      </c>
      <c r="G7" s="224">
        <v>42.5</v>
      </c>
    </row>
    <row r="8" spans="1:7" x14ac:dyDescent="0.25">
      <c r="A8" s="220" t="s">
        <v>74</v>
      </c>
      <c r="B8" s="221">
        <v>23.132666666666665</v>
      </c>
      <c r="C8" s="221">
        <v>22.451666666666668</v>
      </c>
      <c r="D8" s="221">
        <v>22.518866666666668</v>
      </c>
      <c r="E8" s="221">
        <v>23.050000000000004</v>
      </c>
      <c r="F8" s="221">
        <v>24.44166666666667</v>
      </c>
      <c r="G8" s="224">
        <v>26.816666666666666</v>
      </c>
    </row>
    <row r="9" spans="1:7" x14ac:dyDescent="0.25">
      <c r="A9" s="220" t="s">
        <v>75</v>
      </c>
      <c r="B9" s="221">
        <v>41.391666666666673</v>
      </c>
      <c r="C9" s="221">
        <v>40.233333333333327</v>
      </c>
      <c r="D9" s="221">
        <v>36.93333333333333</v>
      </c>
      <c r="E9" s="221">
        <v>37.61666666666666</v>
      </c>
      <c r="F9" s="221">
        <v>39.733333333333327</v>
      </c>
      <c r="G9" s="224">
        <v>42.066666666666656</v>
      </c>
    </row>
    <row r="10" spans="1:7" x14ac:dyDescent="0.25">
      <c r="A10" s="220" t="s">
        <v>20</v>
      </c>
      <c r="B10" s="221">
        <v>151.62499999999997</v>
      </c>
      <c r="C10" s="221">
        <v>163.6404</v>
      </c>
      <c r="D10" s="221">
        <v>145.43712499999995</v>
      </c>
      <c r="E10" s="221">
        <v>144.27500000000001</v>
      </c>
      <c r="F10" s="221">
        <v>158.47499999999999</v>
      </c>
      <c r="G10" s="224">
        <v>160.04166666666666</v>
      </c>
    </row>
    <row r="11" spans="1:7" x14ac:dyDescent="0.25">
      <c r="A11" s="220" t="s">
        <v>76</v>
      </c>
      <c r="B11" s="221">
        <v>66.691666666666649</v>
      </c>
      <c r="C11" s="221">
        <v>65.675000000000011</v>
      </c>
      <c r="D11" s="221">
        <v>65.38333333333334</v>
      </c>
      <c r="E11" s="221">
        <v>67.508333333333326</v>
      </c>
      <c r="F11" s="221">
        <v>71.316666666666663</v>
      </c>
      <c r="G11" s="224">
        <v>72.233333333333334</v>
      </c>
    </row>
    <row r="12" spans="1:7" x14ac:dyDescent="0.25">
      <c r="A12" s="220" t="s">
        <v>77</v>
      </c>
      <c r="B12" s="221">
        <v>91.308333333333323</v>
      </c>
      <c r="C12" s="221">
        <v>92.558333333333337</v>
      </c>
      <c r="D12" s="221">
        <v>88.808333333333337</v>
      </c>
      <c r="E12" s="221">
        <v>91.634999999999991</v>
      </c>
      <c r="F12" s="221">
        <v>98.334999999999994</v>
      </c>
      <c r="G12" s="224">
        <v>102.3</v>
      </c>
    </row>
    <row r="13" spans="1:7" x14ac:dyDescent="0.25">
      <c r="A13" s="220" t="s">
        <v>18</v>
      </c>
      <c r="B13" s="222">
        <v>16.925000000000001</v>
      </c>
      <c r="C13" s="223">
        <v>19.133333333333333</v>
      </c>
      <c r="D13" s="223">
        <v>16.891666666666666</v>
      </c>
      <c r="E13" s="223">
        <v>18.166666666666668</v>
      </c>
      <c r="F13" s="224">
        <v>17.883333333333336</v>
      </c>
      <c r="G13" s="224">
        <v>19.725000000000005</v>
      </c>
    </row>
    <row r="14" spans="1:7" x14ac:dyDescent="0.25">
      <c r="A14" s="220" t="s">
        <v>78</v>
      </c>
      <c r="B14" s="221">
        <v>44.666666666666671</v>
      </c>
      <c r="C14" s="221">
        <v>44.333333333333329</v>
      </c>
      <c r="D14" s="221">
        <v>44.6</v>
      </c>
      <c r="E14" s="221">
        <v>48</v>
      </c>
      <c r="F14" s="221">
        <v>52.608333333333327</v>
      </c>
      <c r="G14" s="224">
        <v>54.958333333333336</v>
      </c>
    </row>
    <row r="15" spans="1:7" x14ac:dyDescent="0.25">
      <c r="A15" s="220" t="s">
        <v>79</v>
      </c>
      <c r="B15" s="221">
        <v>63.916666666666664</v>
      </c>
      <c r="C15" s="221">
        <v>65.083333333333343</v>
      </c>
      <c r="D15" s="221">
        <v>59.300000000000004</v>
      </c>
      <c r="E15" s="221">
        <v>62.474999999999994</v>
      </c>
      <c r="F15" s="221">
        <v>66.875</v>
      </c>
      <c r="G15" s="224">
        <v>71.809166666666684</v>
      </c>
    </row>
    <row r="16" spans="1:7" x14ac:dyDescent="0.25">
      <c r="A16" s="220" t="s">
        <v>80</v>
      </c>
      <c r="B16" s="221">
        <v>88.633333333333326</v>
      </c>
      <c r="C16" s="221">
        <v>87.666666666666671</v>
      </c>
      <c r="D16" s="221">
        <v>85.25</v>
      </c>
      <c r="E16" s="221">
        <v>87.866666666666674</v>
      </c>
      <c r="F16" s="221">
        <v>98.129166666666677</v>
      </c>
      <c r="G16" s="224">
        <v>108.86666666666666</v>
      </c>
    </row>
    <row r="17" spans="1:7" ht="15.75" thickBot="1" x14ac:dyDescent="0.3">
      <c r="A17" s="233" t="s">
        <v>115</v>
      </c>
      <c r="B17" s="234">
        <v>676.61183333333327</v>
      </c>
      <c r="C17" s="235">
        <v>687.5920666666666</v>
      </c>
      <c r="D17" s="235">
        <v>648.6476583333332</v>
      </c>
      <c r="E17" s="235">
        <v>666.35166666666646</v>
      </c>
      <c r="F17" s="236">
        <v>718.5141666666666</v>
      </c>
      <c r="G17" s="237">
        <f>SUM(G5:G16)</f>
        <v>754.45083333333332</v>
      </c>
    </row>
    <row r="18" spans="1:7" x14ac:dyDescent="0.25">
      <c r="A18" s="229" t="s">
        <v>11</v>
      </c>
      <c r="B18" s="230">
        <v>24.875</v>
      </c>
      <c r="C18" s="231">
        <v>27</v>
      </c>
      <c r="D18" s="231">
        <v>14.083333333333336</v>
      </c>
      <c r="E18" s="231">
        <v>17.1875</v>
      </c>
      <c r="F18" s="232">
        <v>16.833333333333332</v>
      </c>
      <c r="G18" s="232">
        <v>17.975000000000005</v>
      </c>
    </row>
    <row r="19" spans="1:7" x14ac:dyDescent="0.25">
      <c r="A19" s="220" t="s">
        <v>12</v>
      </c>
      <c r="B19" s="222">
        <v>33.091666666666661</v>
      </c>
      <c r="C19" s="223">
        <v>33.333333333333336</v>
      </c>
      <c r="D19" s="223">
        <v>33.316666666666677</v>
      </c>
      <c r="E19" s="223">
        <v>34.033333333333339</v>
      </c>
      <c r="F19" s="223">
        <v>33.85</v>
      </c>
      <c r="G19" s="224">
        <v>31.983333333333345</v>
      </c>
    </row>
    <row r="20" spans="1:7" x14ac:dyDescent="0.25">
      <c r="A20" s="220" t="s">
        <v>16</v>
      </c>
      <c r="B20" s="222">
        <v>4.416666666666667</v>
      </c>
      <c r="C20" s="223">
        <v>3</v>
      </c>
      <c r="D20" s="223">
        <v>1</v>
      </c>
      <c r="E20" s="223">
        <v>1.4166666666666667</v>
      </c>
      <c r="F20" s="224">
        <v>2</v>
      </c>
      <c r="G20" s="224">
        <v>3</v>
      </c>
    </row>
    <row r="21" spans="1:7" ht="18.75" customHeight="1" x14ac:dyDescent="0.25">
      <c r="A21" s="220" t="s">
        <v>15</v>
      </c>
      <c r="B21" s="222">
        <v>7.85</v>
      </c>
      <c r="C21" s="223">
        <v>7.8666666666666671</v>
      </c>
      <c r="D21" s="223">
        <v>7.166666666666667</v>
      </c>
      <c r="E21" s="223">
        <v>9.9166666666666661</v>
      </c>
      <c r="F21" s="224">
        <v>13.416666666666666</v>
      </c>
      <c r="G21" s="224">
        <v>15.666666666666666</v>
      </c>
    </row>
    <row r="22" spans="1:7" ht="18" customHeight="1" thickBot="1" x14ac:dyDescent="0.3">
      <c r="A22" s="233" t="s">
        <v>42</v>
      </c>
      <c r="B22" s="234">
        <v>70.23333333333332</v>
      </c>
      <c r="C22" s="234">
        <v>71.2</v>
      </c>
      <c r="D22" s="234">
        <v>55.566666666666677</v>
      </c>
      <c r="E22" s="234">
        <v>62.554166666666667</v>
      </c>
      <c r="F22" s="235">
        <v>66.100000000000009</v>
      </c>
      <c r="G22" s="239">
        <f>SUM(G18:G21)</f>
        <v>68.625000000000014</v>
      </c>
    </row>
    <row r="23" spans="1:7" ht="21" customHeight="1" x14ac:dyDescent="0.25">
      <c r="A23" s="229" t="s">
        <v>14</v>
      </c>
      <c r="B23" s="238" t="s">
        <v>84</v>
      </c>
      <c r="C23" s="238" t="s">
        <v>84</v>
      </c>
      <c r="D23" s="238" t="s">
        <v>84</v>
      </c>
      <c r="E23" s="238" t="s">
        <v>84</v>
      </c>
      <c r="F23" s="238" t="s">
        <v>84</v>
      </c>
      <c r="G23" s="238" t="s">
        <v>84</v>
      </c>
    </row>
    <row r="24" spans="1:7" x14ac:dyDescent="0.25">
      <c r="A24" s="220" t="s">
        <v>39</v>
      </c>
      <c r="B24" s="225" t="s">
        <v>84</v>
      </c>
      <c r="C24" s="225" t="s">
        <v>84</v>
      </c>
      <c r="D24" s="225" t="s">
        <v>84</v>
      </c>
      <c r="E24" s="225" t="s">
        <v>84</v>
      </c>
      <c r="F24" s="225" t="s">
        <v>84</v>
      </c>
      <c r="G24" s="225" t="s">
        <v>84</v>
      </c>
    </row>
    <row r="25" spans="1:7" x14ac:dyDescent="0.25">
      <c r="A25" s="220" t="s">
        <v>13</v>
      </c>
      <c r="B25" s="225" t="s">
        <v>84</v>
      </c>
      <c r="C25" s="225" t="s">
        <v>84</v>
      </c>
      <c r="D25" s="225" t="s">
        <v>84</v>
      </c>
      <c r="E25" s="225" t="s">
        <v>84</v>
      </c>
      <c r="F25" s="225" t="s">
        <v>84</v>
      </c>
      <c r="G25" s="225" t="s">
        <v>84</v>
      </c>
    </row>
    <row r="26" spans="1:7" ht="39" x14ac:dyDescent="0.25">
      <c r="A26" s="226" t="s">
        <v>113</v>
      </c>
      <c r="B26" s="225" t="s">
        <v>84</v>
      </c>
      <c r="C26" s="225" t="s">
        <v>84</v>
      </c>
      <c r="D26" s="225" t="s">
        <v>84</v>
      </c>
      <c r="E26" s="225" t="s">
        <v>84</v>
      </c>
      <c r="F26" s="225" t="s">
        <v>84</v>
      </c>
      <c r="G26" s="225" t="s">
        <v>84</v>
      </c>
    </row>
    <row r="27" spans="1:7" ht="26.25" x14ac:dyDescent="0.25">
      <c r="A27" s="226" t="s">
        <v>163</v>
      </c>
      <c r="B27" s="225" t="s">
        <v>84</v>
      </c>
      <c r="C27" s="225" t="s">
        <v>84</v>
      </c>
      <c r="D27" s="225" t="s">
        <v>84</v>
      </c>
      <c r="E27" s="225" t="s">
        <v>84</v>
      </c>
      <c r="F27" s="225" t="s">
        <v>84</v>
      </c>
      <c r="G27" s="225" t="s">
        <v>84</v>
      </c>
    </row>
    <row r="28" spans="1:7" ht="26.25" x14ac:dyDescent="0.25">
      <c r="A28" s="227" t="s">
        <v>114</v>
      </c>
      <c r="B28" s="225" t="s">
        <v>84</v>
      </c>
      <c r="C28" s="225" t="s">
        <v>84</v>
      </c>
      <c r="D28" s="225" t="s">
        <v>84</v>
      </c>
      <c r="E28" s="225" t="s">
        <v>84</v>
      </c>
      <c r="F28" s="224">
        <v>1.1666666666666667</v>
      </c>
      <c r="G28" s="224">
        <v>2</v>
      </c>
    </row>
    <row r="29" spans="1:7" x14ac:dyDescent="0.25">
      <c r="A29" s="220" t="s">
        <v>32</v>
      </c>
      <c r="B29" s="222">
        <v>50.75</v>
      </c>
      <c r="C29" s="223">
        <v>49.833333333333336</v>
      </c>
      <c r="D29" s="223">
        <v>14.083333333333334</v>
      </c>
      <c r="E29" s="228">
        <v>11.75</v>
      </c>
      <c r="F29" s="224">
        <v>11.916666666666666</v>
      </c>
      <c r="G29" s="224">
        <v>11.916666666666666</v>
      </c>
    </row>
    <row r="30" spans="1:7" x14ac:dyDescent="0.25">
      <c r="A30" s="220" t="s">
        <v>33</v>
      </c>
      <c r="B30" s="222">
        <v>8.5</v>
      </c>
      <c r="C30" s="223">
        <v>9.8333333333333339</v>
      </c>
      <c r="D30" s="223">
        <v>4.416666666666667</v>
      </c>
      <c r="E30" s="223">
        <v>4</v>
      </c>
      <c r="F30" s="224">
        <v>3</v>
      </c>
      <c r="G30" s="224">
        <v>3</v>
      </c>
    </row>
    <row r="31" spans="1:7" ht="15.75" thickBot="1" x14ac:dyDescent="0.3">
      <c r="A31" s="233" t="s">
        <v>83</v>
      </c>
      <c r="B31" s="234">
        <v>59.25</v>
      </c>
      <c r="C31" s="234">
        <v>59.666666666666671</v>
      </c>
      <c r="D31" s="234">
        <v>18.5</v>
      </c>
      <c r="E31" s="234">
        <v>15.75</v>
      </c>
      <c r="F31" s="239">
        <v>16.083333333333332</v>
      </c>
      <c r="G31" s="239">
        <f>SUM(G23:G30)</f>
        <v>16.916666666666664</v>
      </c>
    </row>
    <row r="32" spans="1:7" x14ac:dyDescent="0.25">
      <c r="A32" s="240" t="s">
        <v>43</v>
      </c>
      <c r="B32" s="241">
        <v>806.09516666666661</v>
      </c>
      <c r="C32" s="242">
        <v>818.45873333333327</v>
      </c>
      <c r="D32" s="242">
        <v>722.7143249999998</v>
      </c>
      <c r="E32" s="242">
        <v>744.65583333333302</v>
      </c>
      <c r="F32" s="242">
        <v>800.69749999999999</v>
      </c>
      <c r="G32" s="242">
        <f>G22+G31+G17</f>
        <v>839.99250000000006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L11" sqref="L11"/>
    </sheetView>
  </sheetViews>
  <sheetFormatPr baseColWidth="10" defaultRowHeight="15" x14ac:dyDescent="0.25"/>
  <cols>
    <col min="1" max="1" width="24.28515625" style="6" customWidth="1"/>
    <col min="2" max="16384" width="11.42578125" style="6"/>
  </cols>
  <sheetData>
    <row r="1" spans="1:10" x14ac:dyDescent="0.25">
      <c r="A1" s="11"/>
      <c r="B1" s="11"/>
      <c r="C1" s="11"/>
      <c r="D1" s="11"/>
      <c r="E1" s="11"/>
      <c r="F1" s="11"/>
      <c r="G1" s="11"/>
      <c r="H1" s="10"/>
      <c r="I1" s="10"/>
      <c r="J1" s="10"/>
    </row>
    <row r="2" spans="1:10" x14ac:dyDescent="0.25">
      <c r="A2" s="11" t="s">
        <v>216</v>
      </c>
      <c r="B2" s="11"/>
      <c r="C2" s="11"/>
      <c r="D2" s="11"/>
      <c r="E2" s="11"/>
      <c r="F2" s="11"/>
      <c r="G2" s="11"/>
      <c r="H2" s="10"/>
      <c r="I2" s="10"/>
      <c r="J2" s="10"/>
    </row>
    <row r="3" spans="1:10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175"/>
      <c r="B4" s="278">
        <v>2011</v>
      </c>
      <c r="C4" s="279">
        <v>2012</v>
      </c>
      <c r="D4" s="279">
        <v>2013</v>
      </c>
      <c r="E4" s="279">
        <v>2014</v>
      </c>
      <c r="F4" s="200">
        <v>2015</v>
      </c>
      <c r="G4" s="176">
        <v>2016</v>
      </c>
    </row>
    <row r="5" spans="1:10" x14ac:dyDescent="0.25">
      <c r="A5" s="220" t="s">
        <v>22</v>
      </c>
      <c r="B5" s="222">
        <v>161.43108333333336</v>
      </c>
      <c r="C5" s="223">
        <v>154.00825</v>
      </c>
      <c r="D5" s="223">
        <v>154.36407500000001</v>
      </c>
      <c r="E5" s="223">
        <v>154.98600000000002</v>
      </c>
      <c r="F5" s="223">
        <v>155.70753333333332</v>
      </c>
      <c r="G5" s="35">
        <v>155.55076249999999</v>
      </c>
    </row>
    <row r="6" spans="1:10" x14ac:dyDescent="0.25">
      <c r="A6" s="220" t="s">
        <v>85</v>
      </c>
      <c r="B6" s="221">
        <v>89.703966666666645</v>
      </c>
      <c r="C6" s="221">
        <v>93.972574999999949</v>
      </c>
      <c r="D6" s="221">
        <v>107.26814166666668</v>
      </c>
      <c r="E6" s="221">
        <v>113.76176666666666</v>
      </c>
      <c r="F6" s="221">
        <v>122.84538333333332</v>
      </c>
      <c r="G6" s="35">
        <v>125.80985</v>
      </c>
    </row>
    <row r="7" spans="1:10" x14ac:dyDescent="0.25">
      <c r="A7" s="220" t="s">
        <v>73</v>
      </c>
      <c r="B7" s="221">
        <v>236.15411666666671</v>
      </c>
      <c r="C7" s="221">
        <v>237.21167500000007</v>
      </c>
      <c r="D7" s="221">
        <v>233.42846666666665</v>
      </c>
      <c r="E7" s="221">
        <v>235.82953333333336</v>
      </c>
      <c r="F7" s="221">
        <v>240.59701666666675</v>
      </c>
      <c r="G7" s="35">
        <v>240.34480000000005</v>
      </c>
    </row>
    <row r="8" spans="1:10" x14ac:dyDescent="0.25">
      <c r="A8" s="220" t="s">
        <v>74</v>
      </c>
      <c r="B8" s="221">
        <v>143.72095000000002</v>
      </c>
      <c r="C8" s="221">
        <v>141.15649166666665</v>
      </c>
      <c r="D8" s="221">
        <v>146.78052500000004</v>
      </c>
      <c r="E8" s="221">
        <v>149.66385083333336</v>
      </c>
      <c r="F8" s="221">
        <v>153.13859166666668</v>
      </c>
      <c r="G8" s="35">
        <v>150.10305000000002</v>
      </c>
    </row>
    <row r="9" spans="1:10" x14ac:dyDescent="0.25">
      <c r="A9" s="220" t="s">
        <v>75</v>
      </c>
      <c r="B9" s="221">
        <v>203.11473333333333</v>
      </c>
      <c r="C9" s="221">
        <v>196.33277500000003</v>
      </c>
      <c r="D9" s="221">
        <v>196.45696666666669</v>
      </c>
      <c r="E9" s="221">
        <v>200.87082499999997</v>
      </c>
      <c r="F9" s="221">
        <v>198.8352666666666</v>
      </c>
      <c r="G9" s="35">
        <v>198.10000000000002</v>
      </c>
    </row>
    <row r="10" spans="1:10" x14ac:dyDescent="0.25">
      <c r="A10" s="220" t="s">
        <v>20</v>
      </c>
      <c r="B10" s="221">
        <v>828.18154166666704</v>
      </c>
      <c r="C10" s="221">
        <v>836.68149166666649</v>
      </c>
      <c r="D10" s="221">
        <v>841.67835833333311</v>
      </c>
      <c r="E10" s="221">
        <v>827.16894999999988</v>
      </c>
      <c r="F10" s="221">
        <v>838.75811999999985</v>
      </c>
      <c r="G10" s="35">
        <v>813.44201583333336</v>
      </c>
    </row>
    <row r="11" spans="1:10" x14ac:dyDescent="0.25">
      <c r="A11" s="220" t="s">
        <v>76</v>
      </c>
      <c r="B11" s="221">
        <v>285.43139166666703</v>
      </c>
      <c r="C11" s="221">
        <v>290.18295833333343</v>
      </c>
      <c r="D11" s="221">
        <v>300.6178583333334</v>
      </c>
      <c r="E11" s="221">
        <v>304.617075</v>
      </c>
      <c r="F11" s="221">
        <v>309.91716666666667</v>
      </c>
      <c r="G11" s="35">
        <v>316.3299416666668</v>
      </c>
    </row>
    <row r="12" spans="1:10" x14ac:dyDescent="0.25">
      <c r="A12" s="220" t="s">
        <v>77</v>
      </c>
      <c r="B12" s="221">
        <v>418.16869166666669</v>
      </c>
      <c r="C12" s="221">
        <v>409.75410000000016</v>
      </c>
      <c r="D12" s="221">
        <v>422.07832500000001</v>
      </c>
      <c r="E12" s="221">
        <v>427.51353333333327</v>
      </c>
      <c r="F12" s="221">
        <v>424.96141666666665</v>
      </c>
      <c r="G12" s="35">
        <v>419.01169166666659</v>
      </c>
    </row>
    <row r="13" spans="1:10" x14ac:dyDescent="0.25">
      <c r="A13" s="220" t="s">
        <v>18</v>
      </c>
      <c r="B13" s="222">
        <v>100.6408</v>
      </c>
      <c r="C13" s="223">
        <v>98.385083333333327</v>
      </c>
      <c r="D13" s="223">
        <v>97.125183333333325</v>
      </c>
      <c r="E13" s="223">
        <v>94.548150000000021</v>
      </c>
      <c r="F13" s="223">
        <v>97.363424999999992</v>
      </c>
      <c r="G13" s="35">
        <v>99.269649999999999</v>
      </c>
    </row>
    <row r="14" spans="1:10" x14ac:dyDescent="0.25">
      <c r="A14" s="220" t="s">
        <v>78</v>
      </c>
      <c r="B14" s="221">
        <v>244.35326666666668</v>
      </c>
      <c r="C14" s="221">
        <v>249.16051666666664</v>
      </c>
      <c r="D14" s="221">
        <v>249.66745</v>
      </c>
      <c r="E14" s="221">
        <v>254.54796333333331</v>
      </c>
      <c r="F14" s="221">
        <v>251.18546666666663</v>
      </c>
      <c r="G14" s="35">
        <v>244.02743333333333</v>
      </c>
    </row>
    <row r="15" spans="1:10" x14ac:dyDescent="0.25">
      <c r="A15" s="220" t="s">
        <v>79</v>
      </c>
      <c r="B15" s="221">
        <v>330.78315000000003</v>
      </c>
      <c r="C15" s="221">
        <v>334.96680833333312</v>
      </c>
      <c r="D15" s="221">
        <v>351.08136999999994</v>
      </c>
      <c r="E15" s="221">
        <v>360.85461666666663</v>
      </c>
      <c r="F15" s="221">
        <v>356.80193333333335</v>
      </c>
      <c r="G15" s="35">
        <v>355.19452089666675</v>
      </c>
    </row>
    <row r="16" spans="1:10" x14ac:dyDescent="0.25">
      <c r="A16" s="220" t="s">
        <v>80</v>
      </c>
      <c r="B16" s="221">
        <v>490.81444166666671</v>
      </c>
      <c r="C16" s="221">
        <v>486.73266666666666</v>
      </c>
      <c r="D16" s="221">
        <v>506.00200000000007</v>
      </c>
      <c r="E16" s="221">
        <v>504.68283333333329</v>
      </c>
      <c r="F16" s="221">
        <v>515.84383333333346</v>
      </c>
      <c r="G16" s="35">
        <v>511.14051666666683</v>
      </c>
    </row>
    <row r="17" spans="1:7" ht="15.75" thickBot="1" x14ac:dyDescent="0.3">
      <c r="A17" s="233" t="s">
        <v>115</v>
      </c>
      <c r="B17" s="234">
        <v>3532.498133333334</v>
      </c>
      <c r="C17" s="235">
        <v>3528.5453916666665</v>
      </c>
      <c r="D17" s="235">
        <v>3606.5487200000002</v>
      </c>
      <c r="E17" s="235">
        <v>3629.0450974999994</v>
      </c>
      <c r="F17" s="235">
        <v>3665.9551533333333</v>
      </c>
      <c r="G17" s="246">
        <f>SUM(G5:G16)</f>
        <v>3628.3242325633341</v>
      </c>
    </row>
    <row r="18" spans="1:7" x14ac:dyDescent="0.25">
      <c r="A18" s="229" t="s">
        <v>11</v>
      </c>
      <c r="B18" s="230">
        <v>240.03333333333327</v>
      </c>
      <c r="C18" s="231">
        <v>241.16583333333332</v>
      </c>
      <c r="D18" s="231">
        <v>257.53013333333325</v>
      </c>
      <c r="E18" s="231">
        <v>262.71249999999998</v>
      </c>
      <c r="F18" s="231">
        <v>272.63749999999999</v>
      </c>
      <c r="G18" s="245">
        <v>283.68333333333334</v>
      </c>
    </row>
    <row r="19" spans="1:7" x14ac:dyDescent="0.25">
      <c r="A19" s="220" t="s">
        <v>12</v>
      </c>
      <c r="B19" s="222">
        <v>74.783333333333346</v>
      </c>
      <c r="C19" s="223">
        <v>74.408333333333331</v>
      </c>
      <c r="D19" s="223">
        <v>74.516666666666666</v>
      </c>
      <c r="E19" s="223">
        <v>80.449999999999989</v>
      </c>
      <c r="F19" s="223">
        <v>86.55</v>
      </c>
      <c r="G19" s="35">
        <v>86.129166666666677</v>
      </c>
    </row>
    <row r="20" spans="1:7" x14ac:dyDescent="0.25">
      <c r="A20" s="220" t="s">
        <v>16</v>
      </c>
      <c r="B20" s="222">
        <v>17.016666666666662</v>
      </c>
      <c r="C20" s="223">
        <v>17.683333333333334</v>
      </c>
      <c r="D20" s="223">
        <v>20.249999999999996</v>
      </c>
      <c r="E20" s="223">
        <v>19.361666666666668</v>
      </c>
      <c r="F20" s="223">
        <v>19.847000000000005</v>
      </c>
      <c r="G20" s="35">
        <v>17.250000000000004</v>
      </c>
    </row>
    <row r="21" spans="1:7" ht="20.25" customHeight="1" x14ac:dyDescent="0.25">
      <c r="A21" s="220" t="s">
        <v>15</v>
      </c>
      <c r="B21" s="222">
        <v>280.64999999999998</v>
      </c>
      <c r="C21" s="223">
        <v>270.87493333333333</v>
      </c>
      <c r="D21" s="223">
        <v>269.87252500000005</v>
      </c>
      <c r="E21" s="223">
        <v>315.93783333333334</v>
      </c>
      <c r="F21" s="223">
        <v>372.41867500000006</v>
      </c>
      <c r="G21" s="35">
        <v>479.29460000000012</v>
      </c>
    </row>
    <row r="22" spans="1:7" ht="21.75" customHeight="1" thickBot="1" x14ac:dyDescent="0.3">
      <c r="A22" s="233" t="s">
        <v>42</v>
      </c>
      <c r="B22" s="234">
        <v>612.48333333333323</v>
      </c>
      <c r="C22" s="234">
        <v>604.13243333333332</v>
      </c>
      <c r="D22" s="234">
        <v>622.16932499999996</v>
      </c>
      <c r="E22" s="234">
        <v>678.46199999999999</v>
      </c>
      <c r="F22" s="235">
        <v>751.4531750000001</v>
      </c>
      <c r="G22" s="246">
        <f>SUM(G18:G21)</f>
        <v>866.35710000000017</v>
      </c>
    </row>
    <row r="23" spans="1:7" ht="22.5" customHeight="1" x14ac:dyDescent="0.25">
      <c r="A23" s="229" t="s">
        <v>14</v>
      </c>
      <c r="B23" s="230">
        <v>4</v>
      </c>
      <c r="C23" s="231">
        <v>3.9166666666666665</v>
      </c>
      <c r="D23" s="231">
        <v>5</v>
      </c>
      <c r="E23" s="231">
        <v>4.666666666666667</v>
      </c>
      <c r="F23" s="231">
        <v>4.833333333333333</v>
      </c>
      <c r="G23" s="247">
        <v>5</v>
      </c>
    </row>
    <row r="24" spans="1:7" x14ac:dyDescent="0.25">
      <c r="A24" s="220" t="s">
        <v>39</v>
      </c>
      <c r="B24" s="222">
        <v>0</v>
      </c>
      <c r="C24" s="223">
        <v>29.63333333333334</v>
      </c>
      <c r="D24" s="223">
        <v>32.949999999999996</v>
      </c>
      <c r="E24" s="223">
        <v>34.749999999999993</v>
      </c>
      <c r="F24" s="223">
        <v>35.18333333333333</v>
      </c>
      <c r="G24" s="35">
        <v>39.125</v>
      </c>
    </row>
    <row r="25" spans="1:7" x14ac:dyDescent="0.25">
      <c r="A25" s="220" t="s">
        <v>13</v>
      </c>
      <c r="B25" s="222">
        <v>111.04166666666669</v>
      </c>
      <c r="C25" s="223">
        <v>110.79166666666667</v>
      </c>
      <c r="D25" s="223">
        <v>114.99166666666667</v>
      </c>
      <c r="E25" s="228">
        <v>117.125</v>
      </c>
      <c r="F25" s="223">
        <v>113.39166666666664</v>
      </c>
      <c r="G25" s="35">
        <v>114.15666666666668</v>
      </c>
    </row>
    <row r="26" spans="1:7" ht="39" x14ac:dyDescent="0.25">
      <c r="A26" s="226" t="s">
        <v>113</v>
      </c>
      <c r="B26" s="222">
        <v>253.63749999999999</v>
      </c>
      <c r="C26" s="223">
        <v>270.45333333333332</v>
      </c>
      <c r="D26" s="223">
        <v>293.38166666666666</v>
      </c>
      <c r="E26" s="243" t="s">
        <v>161</v>
      </c>
      <c r="F26" s="243" t="s">
        <v>161</v>
      </c>
      <c r="G26" s="243" t="s">
        <v>161</v>
      </c>
    </row>
    <row r="27" spans="1:7" ht="26.25" x14ac:dyDescent="0.25">
      <c r="A27" s="226" t="s">
        <v>163</v>
      </c>
      <c r="B27" s="225" t="s">
        <v>84</v>
      </c>
      <c r="C27" s="225" t="s">
        <v>84</v>
      </c>
      <c r="D27" s="225" t="s">
        <v>84</v>
      </c>
      <c r="E27" s="244">
        <v>114.96978440957037</v>
      </c>
      <c r="F27" s="223">
        <v>118.32083333333333</v>
      </c>
      <c r="G27" s="35">
        <v>133.73083333333332</v>
      </c>
    </row>
    <row r="28" spans="1:7" ht="26.25" x14ac:dyDescent="0.25">
      <c r="A28" s="227" t="s">
        <v>114</v>
      </c>
      <c r="B28" s="225" t="s">
        <v>84</v>
      </c>
      <c r="C28" s="225" t="s">
        <v>84</v>
      </c>
      <c r="D28" s="225" t="s">
        <v>84</v>
      </c>
      <c r="E28" s="244">
        <v>209.49121559042965</v>
      </c>
      <c r="F28" s="223">
        <v>239.09443333333334</v>
      </c>
      <c r="G28" s="35">
        <v>342.24110000000002</v>
      </c>
    </row>
    <row r="29" spans="1:7" x14ac:dyDescent="0.25">
      <c r="A29" s="220" t="s">
        <v>32</v>
      </c>
      <c r="B29" s="222">
        <v>111.97499999999999</v>
      </c>
      <c r="C29" s="223">
        <v>119.86666666666667</v>
      </c>
      <c r="D29" s="223">
        <v>143.62500000000003</v>
      </c>
      <c r="E29" s="228">
        <v>178.44999999999996</v>
      </c>
      <c r="F29" s="223">
        <v>217.88333333333335</v>
      </c>
      <c r="G29" s="35">
        <v>221.15833333333339</v>
      </c>
    </row>
    <row r="30" spans="1:7" x14ac:dyDescent="0.25">
      <c r="A30" s="220" t="s">
        <v>33</v>
      </c>
      <c r="B30" s="222">
        <v>248.98816666666661</v>
      </c>
      <c r="C30" s="223">
        <v>281.09666666666664</v>
      </c>
      <c r="D30" s="223">
        <v>295.88916666666665</v>
      </c>
      <c r="E30" s="223">
        <v>293.08375000000001</v>
      </c>
      <c r="F30" s="223">
        <v>299.15166666666659</v>
      </c>
      <c r="G30" s="35">
        <v>309.00916666666666</v>
      </c>
    </row>
    <row r="31" spans="1:7" ht="15.75" thickBot="1" x14ac:dyDescent="0.3">
      <c r="A31" s="233" t="s">
        <v>83</v>
      </c>
      <c r="B31" s="234">
        <v>729.64233333333334</v>
      </c>
      <c r="C31" s="234">
        <v>815.75833333333321</v>
      </c>
      <c r="D31" s="234">
        <v>885.83750000000009</v>
      </c>
      <c r="E31" s="234">
        <v>952.53641666666658</v>
      </c>
      <c r="F31" s="235">
        <v>1027.8585999999998</v>
      </c>
      <c r="G31" s="246">
        <f>SUM(G23:G30)</f>
        <v>1164.4211</v>
      </c>
    </row>
    <row r="32" spans="1:7" x14ac:dyDescent="0.25">
      <c r="A32" s="240" t="s">
        <v>43</v>
      </c>
      <c r="B32" s="241">
        <v>4874.6238000000003</v>
      </c>
      <c r="C32" s="242">
        <v>4948.436158333333</v>
      </c>
      <c r="D32" s="242">
        <v>5114.5555450000002</v>
      </c>
      <c r="E32" s="242">
        <v>5260.0435141666649</v>
      </c>
      <c r="F32" s="242">
        <v>5445.2669283333298</v>
      </c>
      <c r="G32" s="248">
        <f>G22+G31+G17</f>
        <v>5659.1024325633343</v>
      </c>
    </row>
  </sheetData>
  <pageMargins left="0.7" right="0.7" top="0.75" bottom="0.75" header="0.3" footer="0.3"/>
  <ignoredErrors>
    <ignoredError sqref="G1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>
      <selection activeCell="B29" sqref="B29"/>
    </sheetView>
  </sheetViews>
  <sheetFormatPr baseColWidth="10" defaultRowHeight="15" x14ac:dyDescent="0.25"/>
  <cols>
    <col min="1" max="1" width="30.140625" style="1" customWidth="1"/>
    <col min="2" max="2" width="20.7109375" style="1" customWidth="1"/>
    <col min="3" max="3" width="15.85546875" style="1" customWidth="1"/>
    <col min="4" max="4" width="15" style="1" customWidth="1"/>
    <col min="5" max="5" width="23.7109375" style="1" customWidth="1"/>
    <col min="6" max="6" width="18.28515625" style="1" customWidth="1"/>
    <col min="7" max="13" width="11.42578125" style="1"/>
    <col min="14" max="14" width="21.28515625" style="1" customWidth="1"/>
    <col min="15" max="15" width="11.42578125" style="1"/>
    <col min="16" max="16" width="18" style="1" customWidth="1"/>
    <col min="17" max="17" width="18.85546875" style="1" customWidth="1"/>
    <col min="18" max="18" width="14.140625" style="1" customWidth="1"/>
    <col min="19" max="35" width="11.42578125" style="1"/>
    <col min="36" max="36" width="31.5703125" style="1" customWidth="1"/>
    <col min="37" max="16384" width="11.42578125" style="1"/>
  </cols>
  <sheetData>
    <row r="1" spans="1:18" ht="18.75" x14ac:dyDescent="0.3">
      <c r="A1" s="252"/>
      <c r="B1" s="252"/>
      <c r="C1" s="252"/>
      <c r="D1" s="252"/>
      <c r="E1" s="252"/>
    </row>
    <row r="2" spans="1:18" ht="18.75" x14ac:dyDescent="0.3">
      <c r="A2" s="270" t="s">
        <v>107</v>
      </c>
      <c r="B2" s="253"/>
      <c r="C2" s="253"/>
      <c r="D2" s="253"/>
      <c r="E2" s="253"/>
      <c r="F2" s="19"/>
    </row>
    <row r="3" spans="1:18" x14ac:dyDescent="0.25">
      <c r="C3" s="20"/>
      <c r="D3" s="20"/>
      <c r="E3" s="20"/>
      <c r="F3" s="20"/>
      <c r="N3" s="21"/>
      <c r="O3" s="21"/>
      <c r="P3" s="22"/>
      <c r="Q3" s="22"/>
      <c r="R3" s="22"/>
    </row>
    <row r="4" spans="1:18" x14ac:dyDescent="0.25">
      <c r="A4" s="27"/>
      <c r="C4" s="20"/>
      <c r="D4" s="20"/>
      <c r="E4" s="20"/>
      <c r="F4" s="20"/>
      <c r="R4" s="20"/>
    </row>
    <row r="5" spans="1:18" x14ac:dyDescent="0.25">
      <c r="J5" s="21"/>
      <c r="L5" s="23"/>
      <c r="M5" s="23"/>
      <c r="N5" s="23"/>
    </row>
    <row r="6" spans="1:18" x14ac:dyDescent="0.25">
      <c r="L6" s="23"/>
      <c r="M6" s="23"/>
      <c r="N6" s="23"/>
    </row>
    <row r="7" spans="1:18" x14ac:dyDescent="0.25">
      <c r="N7" s="24"/>
    </row>
    <row r="8" spans="1:18" x14ac:dyDescent="0.25">
      <c r="N8" s="20"/>
    </row>
    <row r="11" spans="1:18" x14ac:dyDescent="0.25">
      <c r="B11" s="27"/>
      <c r="C11" s="27"/>
      <c r="D11" s="27"/>
      <c r="E11" s="27"/>
      <c r="F11" s="27"/>
    </row>
    <row r="13" spans="1:18" x14ac:dyDescent="0.25">
      <c r="A13" s="254"/>
    </row>
    <row r="26" spans="1:2" x14ac:dyDescent="0.25">
      <c r="A26" s="176"/>
      <c r="B26" s="258" t="s">
        <v>247</v>
      </c>
    </row>
    <row r="27" spans="1:2" x14ac:dyDescent="0.25">
      <c r="A27" s="12" t="s">
        <v>87</v>
      </c>
      <c r="B27" s="151">
        <v>0.72212195099894538</v>
      </c>
    </row>
    <row r="28" spans="1:2" x14ac:dyDescent="0.25">
      <c r="A28" s="12" t="s">
        <v>88</v>
      </c>
      <c r="B28" s="151">
        <v>0.1036050607102334</v>
      </c>
    </row>
    <row r="29" spans="1:2" x14ac:dyDescent="0.25">
      <c r="A29" s="12" t="s">
        <v>89</v>
      </c>
      <c r="B29" s="151">
        <v>0.11424909782452808</v>
      </c>
    </row>
    <row r="30" spans="1:2" x14ac:dyDescent="0.25">
      <c r="A30" s="12" t="s">
        <v>90</v>
      </c>
      <c r="B30" s="151">
        <v>5.9133809236582423E-2</v>
      </c>
    </row>
    <row r="31" spans="1:2" x14ac:dyDescent="0.25">
      <c r="A31" s="12" t="s">
        <v>26</v>
      </c>
      <c r="B31" s="154">
        <v>8.9008122971075175E-4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27" sqref="B27"/>
    </sheetView>
  </sheetViews>
  <sheetFormatPr baseColWidth="10" defaultRowHeight="15" x14ac:dyDescent="0.25"/>
  <cols>
    <col min="1" max="1" width="26.85546875" customWidth="1"/>
    <col min="2" max="2" width="13.140625" customWidth="1"/>
    <col min="3" max="4" width="11.42578125" style="6"/>
    <col min="12" max="12" width="16" customWidth="1"/>
  </cols>
  <sheetData>
    <row r="1" spans="1:7" x14ac:dyDescent="0.25">
      <c r="A1" s="10"/>
      <c r="B1" s="10"/>
      <c r="C1" s="10"/>
      <c r="D1" s="10"/>
      <c r="E1" s="10"/>
      <c r="F1" s="10"/>
      <c r="G1" s="11"/>
    </row>
    <row r="2" spans="1:7" x14ac:dyDescent="0.25">
      <c r="A2" s="11" t="s">
        <v>187</v>
      </c>
      <c r="B2" s="11"/>
      <c r="C2" s="11"/>
      <c r="D2" s="11"/>
      <c r="E2" s="11"/>
      <c r="F2" s="11"/>
      <c r="G2" s="11"/>
    </row>
    <row r="3" spans="1:7" x14ac:dyDescent="0.25">
      <c r="A3" s="10"/>
      <c r="B3" s="10"/>
      <c r="C3" s="10"/>
      <c r="D3" s="26"/>
      <c r="E3" s="27"/>
      <c r="F3" s="27"/>
      <c r="G3" s="10"/>
    </row>
    <row r="4" spans="1:7" x14ac:dyDescent="0.25">
      <c r="D4" s="29"/>
      <c r="E4" s="28"/>
      <c r="F4" s="28"/>
    </row>
    <row r="5" spans="1:7" x14ac:dyDescent="0.25">
      <c r="D5" s="29"/>
      <c r="E5" s="28"/>
      <c r="F5" s="28"/>
    </row>
    <row r="6" spans="1:7" x14ac:dyDescent="0.25">
      <c r="D6" s="29"/>
      <c r="E6" s="28"/>
      <c r="F6" s="28"/>
    </row>
    <row r="7" spans="1:7" x14ac:dyDescent="0.25">
      <c r="D7" s="29"/>
      <c r="E7" s="28"/>
      <c r="F7" s="28"/>
    </row>
    <row r="8" spans="1:7" x14ac:dyDescent="0.25">
      <c r="D8" s="31"/>
      <c r="E8" s="30"/>
      <c r="F8" s="30"/>
    </row>
    <row r="9" spans="1:7" x14ac:dyDescent="0.25">
      <c r="A9" s="27"/>
      <c r="B9" s="27"/>
      <c r="C9" s="27"/>
      <c r="D9" s="27"/>
      <c r="E9" s="27"/>
      <c r="F9" s="27"/>
    </row>
    <row r="24" spans="1:3" s="6" customFormat="1" x14ac:dyDescent="0.25"/>
    <row r="25" spans="1:3" ht="30" x14ac:dyDescent="0.25">
      <c r="A25" s="176"/>
      <c r="B25" s="276" t="s">
        <v>247</v>
      </c>
    </row>
    <row r="26" spans="1:3" x14ac:dyDescent="0.25">
      <c r="A26" s="12" t="s">
        <v>87</v>
      </c>
      <c r="B26" s="152">
        <v>0.79391055780256214</v>
      </c>
      <c r="C26" s="29"/>
    </row>
    <row r="27" spans="1:3" x14ac:dyDescent="0.25">
      <c r="A27" s="12" t="s">
        <v>88</v>
      </c>
      <c r="B27" s="152">
        <v>0.1008207621625295</v>
      </c>
      <c r="C27" s="29"/>
    </row>
    <row r="28" spans="1:3" x14ac:dyDescent="0.25">
      <c r="A28" s="12" t="s">
        <v>89</v>
      </c>
      <c r="B28" s="152">
        <v>8.200298340820826E-2</v>
      </c>
      <c r="C28" s="29"/>
    </row>
    <row r="29" spans="1:3" x14ac:dyDescent="0.25">
      <c r="A29" s="12" t="s">
        <v>90</v>
      </c>
      <c r="B29" s="152">
        <v>2.2664520140938688E-2</v>
      </c>
      <c r="C29" s="29"/>
    </row>
    <row r="30" spans="1:3" x14ac:dyDescent="0.25">
      <c r="A30" s="12" t="s">
        <v>26</v>
      </c>
      <c r="B30" s="153">
        <v>6.0117648576163895E-4</v>
      </c>
      <c r="C30" s="31"/>
    </row>
    <row r="36" spans="8:8" x14ac:dyDescent="0.25">
      <c r="H36" s="27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30" sqref="F30"/>
    </sheetView>
  </sheetViews>
  <sheetFormatPr baseColWidth="10" defaultRowHeight="15" x14ac:dyDescent="0.25"/>
  <cols>
    <col min="1" max="1" width="27.42578125" style="1" customWidth="1"/>
    <col min="2" max="2" width="13.7109375" style="1" customWidth="1"/>
    <col min="3" max="16384" width="11.42578125" style="1"/>
  </cols>
  <sheetData>
    <row r="1" spans="1:6" x14ac:dyDescent="0.25">
      <c r="A1" s="131"/>
      <c r="B1" s="131"/>
      <c r="C1" s="131"/>
      <c r="D1" s="131"/>
      <c r="E1" s="131"/>
    </row>
    <row r="2" spans="1:6" x14ac:dyDescent="0.25">
      <c r="A2" s="11" t="s">
        <v>188</v>
      </c>
      <c r="B2" s="11"/>
      <c r="C2" s="11"/>
      <c r="D2" s="11"/>
      <c r="E2" s="11"/>
      <c r="F2" s="10"/>
    </row>
    <row r="3" spans="1:6" x14ac:dyDescent="0.25">
      <c r="A3" s="11"/>
      <c r="B3" s="11"/>
      <c r="C3" s="11"/>
      <c r="D3" s="11"/>
      <c r="E3" s="11"/>
      <c r="F3" s="10"/>
    </row>
    <row r="10" spans="1:6" x14ac:dyDescent="0.25">
      <c r="A10" s="27"/>
      <c r="B10" s="27"/>
      <c r="C10" s="27"/>
    </row>
    <row r="28" spans="1:3" ht="30" x14ac:dyDescent="0.25">
      <c r="A28" s="184"/>
      <c r="B28" s="187" t="s">
        <v>247</v>
      </c>
      <c r="C28" s="27"/>
    </row>
    <row r="29" spans="1:3" x14ac:dyDescent="0.25">
      <c r="A29" s="12" t="s">
        <v>87</v>
      </c>
      <c r="B29" s="121">
        <v>0.75209169475754079</v>
      </c>
      <c r="C29" s="28"/>
    </row>
    <row r="30" spans="1:3" x14ac:dyDescent="0.25">
      <c r="A30" s="12" t="s">
        <v>88</v>
      </c>
      <c r="B30" s="121">
        <v>9.3972039687923462E-2</v>
      </c>
      <c r="C30" s="28"/>
    </row>
    <row r="31" spans="1:3" x14ac:dyDescent="0.25">
      <c r="A31" s="12" t="s">
        <v>89</v>
      </c>
      <c r="B31" s="121">
        <v>0.13228665591614197</v>
      </c>
      <c r="C31" s="28"/>
    </row>
    <row r="32" spans="1:3" x14ac:dyDescent="0.25">
      <c r="A32" s="12" t="s">
        <v>90</v>
      </c>
      <c r="B32" s="121">
        <v>2.1160853244652833E-2</v>
      </c>
      <c r="C32" s="28"/>
    </row>
    <row r="33" spans="1:3" x14ac:dyDescent="0.25">
      <c r="A33" s="12" t="s">
        <v>26</v>
      </c>
      <c r="B33" s="154">
        <v>4.887563937410515E-4</v>
      </c>
      <c r="C33" s="3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B24" sqref="B24"/>
    </sheetView>
  </sheetViews>
  <sheetFormatPr baseColWidth="10" defaultRowHeight="15" x14ac:dyDescent="0.25"/>
  <cols>
    <col min="1" max="1" width="27.7109375" style="1" customWidth="1"/>
    <col min="2" max="2" width="13.7109375" style="1" customWidth="1"/>
    <col min="3" max="16384" width="11.42578125" style="1"/>
  </cols>
  <sheetData>
    <row r="2" spans="1:6" x14ac:dyDescent="0.25">
      <c r="A2" s="11" t="s">
        <v>189</v>
      </c>
      <c r="B2" s="11"/>
      <c r="C2" s="11"/>
      <c r="D2" s="11"/>
      <c r="E2" s="10"/>
      <c r="F2" s="10"/>
    </row>
    <row r="3" spans="1:6" x14ac:dyDescent="0.25">
      <c r="A3" s="27"/>
      <c r="B3" s="27"/>
    </row>
    <row r="9" spans="1:6" x14ac:dyDescent="0.25">
      <c r="A9" s="27"/>
      <c r="B9" s="27"/>
    </row>
    <row r="20" spans="1:2" ht="45" x14ac:dyDescent="0.25">
      <c r="A20" s="175"/>
      <c r="B20" s="187" t="s">
        <v>247</v>
      </c>
    </row>
    <row r="21" spans="1:2" x14ac:dyDescent="0.25">
      <c r="A21" s="12" t="s">
        <v>87</v>
      </c>
      <c r="B21" s="121">
        <v>0.43788689385466933</v>
      </c>
    </row>
    <row r="22" spans="1:2" x14ac:dyDescent="0.25">
      <c r="A22" s="12" t="s">
        <v>88</v>
      </c>
      <c r="B22" s="121">
        <v>0.11911488006818771</v>
      </c>
    </row>
    <row r="23" spans="1:2" x14ac:dyDescent="0.25">
      <c r="A23" s="12" t="s">
        <v>89</v>
      </c>
      <c r="B23" s="121">
        <v>0.22524090666645713</v>
      </c>
    </row>
    <row r="24" spans="1:2" x14ac:dyDescent="0.25">
      <c r="A24" s="12" t="s">
        <v>90</v>
      </c>
      <c r="B24" s="121">
        <v>0.21557470795633796</v>
      </c>
    </row>
    <row r="25" spans="1:2" x14ac:dyDescent="0.25">
      <c r="A25" s="12" t="s">
        <v>26</v>
      </c>
      <c r="B25" s="154">
        <v>2.1826114543477995E-3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37" sqref="H37"/>
    </sheetView>
  </sheetViews>
  <sheetFormatPr baseColWidth="10" defaultRowHeight="15" x14ac:dyDescent="0.25"/>
  <cols>
    <col min="1" max="1" width="27" style="6" customWidth="1"/>
    <col min="2" max="2" width="13.140625" style="6" customWidth="1"/>
    <col min="3" max="3" width="13.140625" style="6" bestFit="1" customWidth="1"/>
    <col min="4" max="4" width="19.140625" style="6" customWidth="1"/>
    <col min="5" max="5" width="11.5703125" style="6" customWidth="1"/>
    <col min="6" max="10" width="11.7109375" style="6" bestFit="1" customWidth="1"/>
    <col min="11" max="11" width="12.28515625" style="6" bestFit="1" customWidth="1"/>
    <col min="12" max="12" width="17.140625" style="6" customWidth="1"/>
    <col min="13" max="25" width="11.42578125" style="6"/>
    <col min="26" max="26" width="17.140625" style="6" customWidth="1"/>
    <col min="27" max="16384" width="11.42578125" style="6"/>
  </cols>
  <sheetData>
    <row r="1" spans="1:10" x14ac:dyDescent="0.25">
      <c r="A1" s="139"/>
      <c r="B1" s="139"/>
      <c r="C1" s="139"/>
      <c r="D1" s="139"/>
      <c r="E1" s="139"/>
      <c r="F1" s="139"/>
      <c r="G1" s="11"/>
    </row>
    <row r="2" spans="1:10" x14ac:dyDescent="0.25">
      <c r="A2" s="139" t="s">
        <v>190</v>
      </c>
      <c r="B2" s="139"/>
      <c r="C2" s="155"/>
      <c r="D2" s="155"/>
      <c r="E2" s="155"/>
      <c r="F2" s="155"/>
      <c r="G2" s="11"/>
      <c r="H2" s="3"/>
      <c r="I2" s="3"/>
      <c r="J2" s="3"/>
    </row>
    <row r="3" spans="1:10" x14ac:dyDescent="0.25">
      <c r="E3" s="3"/>
      <c r="F3" s="3"/>
      <c r="G3" s="10"/>
      <c r="H3" s="3"/>
      <c r="I3" s="3"/>
      <c r="J3" s="3"/>
    </row>
    <row r="4" spans="1:10" x14ac:dyDescent="0.25">
      <c r="E4" s="3"/>
      <c r="F4" s="3"/>
      <c r="H4" s="3"/>
      <c r="I4" s="3"/>
      <c r="J4" s="3"/>
    </row>
    <row r="5" spans="1:10" x14ac:dyDescent="0.25">
      <c r="E5" s="3"/>
      <c r="F5" s="3"/>
      <c r="H5" s="3"/>
      <c r="I5" s="3"/>
      <c r="J5" s="3"/>
    </row>
    <row r="6" spans="1:10" x14ac:dyDescent="0.25">
      <c r="E6" s="3"/>
      <c r="F6" s="3"/>
      <c r="H6" s="3"/>
      <c r="I6" s="3"/>
      <c r="J6" s="3"/>
    </row>
    <row r="7" spans="1:10" x14ac:dyDescent="0.25">
      <c r="E7" s="3"/>
      <c r="F7" s="3"/>
      <c r="H7" s="3"/>
      <c r="I7" s="3"/>
      <c r="J7" s="3"/>
    </row>
    <row r="8" spans="1:10" x14ac:dyDescent="0.25">
      <c r="E8" s="3"/>
      <c r="F8" s="3"/>
      <c r="H8" s="3"/>
      <c r="I8" s="3"/>
      <c r="J8" s="3"/>
    </row>
    <row r="9" spans="1:10" x14ac:dyDescent="0.25">
      <c r="E9" s="3"/>
      <c r="F9" s="3"/>
      <c r="H9" s="3"/>
      <c r="I9" s="3"/>
      <c r="J9" s="3"/>
    </row>
    <row r="10" spans="1:10" x14ac:dyDescent="0.25">
      <c r="E10" s="3"/>
      <c r="F10" s="3"/>
    </row>
    <row r="30" spans="1:3" x14ac:dyDescent="0.25">
      <c r="A30" s="179" t="s">
        <v>238</v>
      </c>
      <c r="B30" s="185">
        <v>2015</v>
      </c>
      <c r="C30" s="185">
        <v>2016</v>
      </c>
    </row>
    <row r="31" spans="1:3" x14ac:dyDescent="0.25">
      <c r="A31" s="158" t="s">
        <v>14</v>
      </c>
      <c r="B31" s="156">
        <v>6.5746779008399985</v>
      </c>
      <c r="C31" s="157">
        <v>6.1542000300000002</v>
      </c>
    </row>
    <row r="32" spans="1:3" x14ac:dyDescent="0.25">
      <c r="A32" s="158" t="s">
        <v>11</v>
      </c>
      <c r="B32" s="156">
        <v>540.09774746452035</v>
      </c>
      <c r="C32" s="157">
        <v>562.7057688000001</v>
      </c>
    </row>
    <row r="33" spans="1:4" x14ac:dyDescent="0.25">
      <c r="A33" s="158" t="s">
        <v>13</v>
      </c>
      <c r="B33" s="156">
        <v>78.371532340639988</v>
      </c>
      <c r="C33" s="157">
        <v>77.345804560000005</v>
      </c>
    </row>
    <row r="34" spans="1:4" x14ac:dyDescent="0.25">
      <c r="A34" s="158" t="s">
        <v>39</v>
      </c>
      <c r="B34" s="156">
        <v>33.756706901119991</v>
      </c>
      <c r="C34" s="157">
        <v>33.639695219999993</v>
      </c>
    </row>
    <row r="35" spans="1:4" x14ac:dyDescent="0.25">
      <c r="A35" s="158" t="s">
        <v>33</v>
      </c>
      <c r="B35" s="156">
        <v>637.18819143587996</v>
      </c>
      <c r="C35" s="157">
        <v>592.09297342999901</v>
      </c>
    </row>
    <row r="36" spans="1:4" x14ac:dyDescent="0.25">
      <c r="A36" s="158" t="s">
        <v>32</v>
      </c>
      <c r="B36" s="156">
        <v>811.71429333540016</v>
      </c>
      <c r="C36" s="157">
        <v>749.62872516999732</v>
      </c>
    </row>
    <row r="37" spans="1:4" x14ac:dyDescent="0.25">
      <c r="A37" s="158" t="s">
        <v>91</v>
      </c>
      <c r="B37" s="156">
        <v>221.36711142728001</v>
      </c>
      <c r="C37" s="157">
        <v>239.49871378000023</v>
      </c>
    </row>
    <row r="38" spans="1:4" x14ac:dyDescent="0.25">
      <c r="A38" s="158" t="s">
        <v>92</v>
      </c>
      <c r="B38" s="156">
        <v>787.3767690586003</v>
      </c>
      <c r="C38" s="157">
        <v>1142.9222184999974</v>
      </c>
    </row>
    <row r="39" spans="1:4" x14ac:dyDescent="0.25">
      <c r="A39" s="158" t="s">
        <v>15</v>
      </c>
      <c r="B39" s="156">
        <v>521.73015866299966</v>
      </c>
      <c r="C39" s="157">
        <v>666.56693313999972</v>
      </c>
    </row>
    <row r="40" spans="1:4" x14ac:dyDescent="0.25">
      <c r="A40" s="158" t="s">
        <v>16</v>
      </c>
      <c r="B40" s="156">
        <v>88.097737097720014</v>
      </c>
      <c r="C40" s="157">
        <v>112.57870932999995</v>
      </c>
    </row>
    <row r="41" spans="1:4" x14ac:dyDescent="0.25">
      <c r="A41" s="158" t="s">
        <v>12</v>
      </c>
      <c r="B41" s="156">
        <v>158.73929299844002</v>
      </c>
      <c r="C41" s="157">
        <v>162.8225109899995</v>
      </c>
      <c r="D41" s="7"/>
    </row>
    <row r="42" spans="1:4" x14ac:dyDescent="0.25">
      <c r="A42" s="186" t="s">
        <v>218</v>
      </c>
      <c r="B42" s="156">
        <v>3885.0142186234402</v>
      </c>
      <c r="C42" s="156">
        <v>4345.9562529499926</v>
      </c>
    </row>
    <row r="43" spans="1:4" x14ac:dyDescent="0.25">
      <c r="B43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46</vt:i4>
      </vt:variant>
      <vt:variant>
        <vt:lpstr>Navngitte områder</vt:lpstr>
      </vt:variant>
      <vt:variant>
        <vt:i4>1</vt:i4>
      </vt:variant>
    </vt:vector>
  </HeadingPairs>
  <TitlesOfParts>
    <vt:vector size="47" baseType="lpstr">
      <vt:lpstr>Innhold</vt:lpstr>
      <vt:lpstr>Figur 3.1</vt:lpstr>
      <vt:lpstr>Figur 3.2</vt:lpstr>
      <vt:lpstr>Tab 3.1</vt:lpstr>
      <vt:lpstr>Figur 3.3</vt:lpstr>
      <vt:lpstr>Figur 3.4</vt:lpstr>
      <vt:lpstr>Figur 3.5</vt:lpstr>
      <vt:lpstr>Figur 3.6</vt:lpstr>
      <vt:lpstr>Figur 3.7</vt:lpstr>
      <vt:lpstr>Figur 3.8</vt:lpstr>
      <vt:lpstr>Figur 3.9</vt:lpstr>
      <vt:lpstr>Figur 4.1</vt:lpstr>
      <vt:lpstr>Figur 4.2</vt:lpstr>
      <vt:lpstr>Figur 4.3</vt:lpstr>
      <vt:lpstr>Figur 4.4</vt:lpstr>
      <vt:lpstr>Figur 4.5</vt:lpstr>
      <vt:lpstr>Figur 4.6</vt:lpstr>
      <vt:lpstr>Figur 4.7</vt:lpstr>
      <vt:lpstr>Tabell 5.1</vt:lpstr>
      <vt:lpstr>Figur 5.1</vt:lpstr>
      <vt:lpstr>Figur 5.2</vt:lpstr>
      <vt:lpstr>Figur 5.3</vt:lpstr>
      <vt:lpstr>Tabell 5.2</vt:lpstr>
      <vt:lpstr>Figur 5.4</vt:lpstr>
      <vt:lpstr>Tabell 5.3</vt:lpstr>
      <vt:lpstr>Figur 5.5</vt:lpstr>
      <vt:lpstr>Figur 5.6</vt:lpstr>
      <vt:lpstr>Figur 5.7</vt:lpstr>
      <vt:lpstr>Tab 5.4</vt:lpstr>
      <vt:lpstr>Fig 5.8</vt:lpstr>
      <vt:lpstr>Fig 5.9</vt:lpstr>
      <vt:lpstr>Fig 5.10</vt:lpstr>
      <vt:lpstr>Tabell 5.5</vt:lpstr>
      <vt:lpstr>Figur 5.11</vt:lpstr>
      <vt:lpstr>Fig 5.12</vt:lpstr>
      <vt:lpstr>Tabell 6.1</vt:lpstr>
      <vt:lpstr>Tabell 6.2</vt:lpstr>
      <vt:lpstr>Tabell 6.3</vt:lpstr>
      <vt:lpstr>Tabell 6.4</vt:lpstr>
      <vt:lpstr>Tabell 6.5</vt:lpstr>
      <vt:lpstr>Tabell 6.6</vt:lpstr>
      <vt:lpstr>Figur 6.1</vt:lpstr>
      <vt:lpstr>Figur 6.2</vt:lpstr>
      <vt:lpstr>Tabell 6.7</vt:lpstr>
      <vt:lpstr>Tabell 9.1</vt:lpstr>
      <vt:lpstr>Tabell 9.2</vt:lpstr>
      <vt:lpstr>'Figur 3.3'!_Ref351362081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</dc:creator>
  <cp:lastModifiedBy>Cathrine Stensbak Haug</cp:lastModifiedBy>
  <dcterms:created xsi:type="dcterms:W3CDTF">2015-02-20T07:47:56Z</dcterms:created>
  <dcterms:modified xsi:type="dcterms:W3CDTF">2017-06-29T06:43:04Z</dcterms:modified>
</cp:coreProperties>
</file>